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14_{66C0173F-37DE-4FD2-836F-B5E478C96DC3}"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25820" windowHeight="13900" tabRatio="789" activeTab="5"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B31" i="4"/>
  <c r="A18" i="6"/>
  <c r="F40" i="6"/>
  <c r="F51" i="6"/>
  <c r="F62" i="6"/>
  <c r="F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AA14" i="4" a="1"/>
  <c r="AA14" i="4"/>
  <c r="B32" i="4"/>
  <c r="A19"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J86" i="6"/>
  <c r="J85" i="6"/>
  <c r="F85" i="6"/>
  <c r="H85" i="6"/>
  <c r="I85" i="6"/>
  <c r="C85" i="6"/>
  <c r="J77" i="6"/>
  <c r="J76" i="6"/>
  <c r="J66" i="6"/>
  <c r="J65" i="6"/>
  <c r="J64" i="6"/>
  <c r="J63" i="6"/>
  <c r="H63" i="6"/>
  <c r="I63" i="6"/>
  <c r="C63" i="6"/>
  <c r="J55" i="6"/>
  <c r="J54" i="6"/>
  <c r="J53" i="6"/>
  <c r="J52" i="6"/>
  <c r="H52" i="6"/>
  <c r="I52" i="6"/>
  <c r="C52" i="6"/>
  <c r="J51" i="6"/>
  <c r="H51" i="6"/>
  <c r="I51" i="6"/>
  <c r="C51" i="6"/>
  <c r="J44" i="6"/>
  <c r="J43" i="6"/>
  <c r="J42" i="6"/>
  <c r="J41" i="6"/>
  <c r="H41" i="6"/>
  <c r="I41" i="6"/>
  <c r="C41" i="6"/>
  <c r="D112" i="6"/>
  <c r="C107" i="6"/>
  <c r="C106" i="6"/>
  <c r="C105" i="6"/>
  <c r="C104" i="6"/>
  <c r="I103" i="6"/>
  <c r="J103" i="6"/>
  <c r="I102" i="6"/>
  <c r="J102" i="6"/>
  <c r="I101" i="6"/>
  <c r="J101" i="6"/>
  <c r="I100" i="6"/>
  <c r="J100" i="6"/>
  <c r="F100" i="6"/>
  <c r="H100" i="6"/>
  <c r="C100" i="6"/>
  <c r="C92" i="6"/>
  <c r="C91" i="6"/>
  <c r="C90" i="6"/>
  <c r="C89" i="6"/>
  <c r="I88" i="6"/>
  <c r="I87" i="6"/>
  <c r="I86" i="6"/>
  <c r="I84" i="6"/>
  <c r="J84" i="6"/>
  <c r="F84" i="6"/>
  <c r="H84" i="6"/>
  <c r="C84" i="6"/>
  <c r="C81" i="6"/>
  <c r="C80" i="6"/>
  <c r="C79" i="6"/>
  <c r="C78" i="6"/>
  <c r="I77" i="6"/>
  <c r="I76" i="6"/>
  <c r="I75" i="6"/>
  <c r="C70" i="6"/>
  <c r="C69" i="6"/>
  <c r="C68" i="6"/>
  <c r="C67" i="6"/>
  <c r="I66" i="6"/>
  <c r="I65" i="6"/>
  <c r="I64" i="6"/>
  <c r="I62" i="6"/>
  <c r="J62" i="6"/>
  <c r="H62" i="6"/>
  <c r="C62" i="6"/>
  <c r="C59" i="6"/>
  <c r="C58" i="6"/>
  <c r="C57" i="6"/>
  <c r="C56" i="6"/>
  <c r="I55" i="6"/>
  <c r="I54" i="6"/>
  <c r="I53" i="6"/>
  <c r="C48" i="6"/>
  <c r="C47" i="6"/>
  <c r="C46" i="6"/>
  <c r="C45" i="6"/>
  <c r="I44" i="6"/>
  <c r="I43" i="6"/>
  <c r="I42" i="6"/>
  <c r="I40" i="6"/>
  <c r="J40" i="6"/>
  <c r="H40" i="6"/>
  <c r="C40" i="6"/>
  <c r="C26" i="6"/>
  <c r="C25" i="6"/>
  <c r="C24" i="6"/>
  <c r="C23" i="6"/>
  <c r="I22" i="6"/>
  <c r="J22" i="6"/>
  <c r="I21" i="6"/>
  <c r="J21" i="6"/>
  <c r="J7" i="6"/>
  <c r="J19" i="6"/>
  <c r="F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F18" i="6"/>
  <c r="H18" i="6"/>
  <c r="C18" i="6"/>
  <c r="I20" i="6"/>
  <c r="J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O32" i="4"/>
  <c r="P56" i="4"/>
  <c r="B122" i="4"/>
  <c r="M122" i="4"/>
  <c r="B104" i="4"/>
  <c r="M104" i="4"/>
  <c r="B92" i="4"/>
  <c r="M92" i="4"/>
  <c r="B80" i="4"/>
  <c r="M80" i="4"/>
  <c r="B68" i="4"/>
  <c r="M68" i="4"/>
  <c r="B56" i="4"/>
  <c r="M56" i="4"/>
  <c r="P44" i="4"/>
  <c r="B44" i="4"/>
  <c r="M44" i="4"/>
  <c r="M32" i="4"/>
  <c r="A100" i="6"/>
  <c r="A85" i="6"/>
  <c r="A74" i="6"/>
  <c r="A63" i="6"/>
  <c r="A52" i="6"/>
  <c r="A41" i="6"/>
  <c r="A30" i="6"/>
  <c r="D19" i="6"/>
  <c r="F116" i="6"/>
  <c r="A116" i="6"/>
  <c r="K116" i="6"/>
  <c r="D30" i="6"/>
  <c r="D41" i="6"/>
  <c r="D52" i="6"/>
  <c r="D63" i="6"/>
  <c r="D74" i="6"/>
  <c r="D85" i="6"/>
  <c r="D100" i="6"/>
  <c r="S45" i="4"/>
  <c r="S44" i="4"/>
  <c r="T44" i="4"/>
  <c r="U43" i="4"/>
  <c r="V42" i="4"/>
  <c r="W42" i="4"/>
  <c r="V43" i="4"/>
  <c r="U44" i="4"/>
  <c r="T45" i="4"/>
  <c r="S46" i="4"/>
  <c r="S47" i="4"/>
  <c r="S49" i="4"/>
  <c r="S48" i="4"/>
  <c r="T48" i="4"/>
  <c r="U48" i="4"/>
  <c r="T49" i="4"/>
  <c r="S50" i="4"/>
  <c r="S51" i="4"/>
  <c r="T51" i="4"/>
  <c r="U51" i="4"/>
  <c r="V51" i="4"/>
  <c r="W51" i="4"/>
  <c r="X51" i="4"/>
  <c r="Y51" i="4"/>
  <c r="T50" i="4"/>
  <c r="U50" i="4"/>
  <c r="V50" i="4"/>
  <c r="W50" i="4"/>
  <c r="X50" i="4"/>
  <c r="U49" i="4"/>
  <c r="V49" i="4"/>
  <c r="W49" i="4"/>
  <c r="V48"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Z51" i="4"/>
  <c r="AA51" i="4"/>
  <c r="Y50" i="4"/>
  <c r="Z50" i="4"/>
  <c r="X49" i="4"/>
  <c r="Y49" i="4"/>
  <c r="W48" i="4"/>
  <c r="X48"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C114" i="6"/>
  <c r="D114" i="6"/>
  <c r="D116" i="6"/>
  <c r="C116" i="6"/>
  <c r="C115" i="6"/>
  <c r="D115" i="6"/>
  <c r="G124" i="6" a="1"/>
  <c r="G124" i="6"/>
  <c r="H124" i="6"/>
  <c r="X50" i="5"/>
  <c r="X45" i="4"/>
  <c r="Y45" i="4"/>
  <c r="W44" i="4"/>
  <c r="X44" i="4"/>
  <c r="W43" i="4"/>
  <c r="AC48" i="4"/>
  <c r="AB47" i="4"/>
  <c r="AC47" i="4"/>
  <c r="AA46" i="4"/>
  <c r="AB46" i="4"/>
  <c r="D124" i="6"/>
  <c r="Y44" i="4"/>
  <c r="Z44" i="4"/>
  <c r="X43" i="4"/>
  <c r="Y43" i="4"/>
  <c r="X42" i="4"/>
  <c r="Y42" i="4"/>
  <c r="AC46" i="4"/>
  <c r="Z45" i="4"/>
  <c r="AA45" i="4"/>
  <c r="Z42" i="4"/>
  <c r="AA42" i="4"/>
  <c r="Z43" i="4"/>
  <c r="AA43" i="4"/>
  <c r="AA44" i="4"/>
  <c r="AB44" i="4"/>
  <c r="AB45" i="4"/>
  <c r="AC45" i="4"/>
  <c r="AB42" i="4"/>
  <c r="AC42" i="4"/>
  <c r="AB43" i="4"/>
  <c r="AC43" i="4"/>
  <c r="AC44" i="4"/>
  <c r="AA15" i="4" a="1"/>
  <c r="AA15" i="4"/>
  <c r="B33" i="4"/>
  <c r="A20" i="6"/>
  <c r="F20" i="6"/>
  <c r="H20" i="6"/>
  <c r="AA16" i="4" a="1"/>
  <c r="AA16" i="4"/>
  <c r="B34" i="4"/>
  <c r="A21" i="6"/>
  <c r="F21" i="6"/>
  <c r="H21" i="6"/>
  <c r="F43" i="6"/>
  <c r="F118" i="6"/>
  <c r="A118" i="6"/>
  <c r="G118" i="6"/>
  <c r="H118" i="6"/>
  <c r="C118" i="6"/>
  <c r="D118" i="6"/>
  <c r="F42" i="6"/>
  <c r="F117" i="6"/>
  <c r="A117" i="6"/>
  <c r="G117" i="6"/>
  <c r="H117" i="6"/>
  <c r="C117" i="6"/>
  <c r="D117" i="6"/>
  <c r="F101" i="6"/>
  <c r="H101" i="6"/>
  <c r="D101" i="6"/>
  <c r="F53" i="6"/>
  <c r="F64" i="6"/>
  <c r="F75" i="6"/>
  <c r="F86" i="6"/>
  <c r="H86" i="6"/>
  <c r="D86" i="6"/>
  <c r="H75" i="6"/>
  <c r="D75" i="6"/>
  <c r="H64" i="6"/>
  <c r="D64" i="6"/>
  <c r="H53" i="6"/>
  <c r="D53" i="6"/>
  <c r="H42" i="6"/>
  <c r="D42" i="6"/>
  <c r="F31" i="6"/>
  <c r="H31" i="6"/>
  <c r="D31" i="6"/>
  <c r="K117" i="6"/>
  <c r="D20" i="6"/>
  <c r="O33" i="4"/>
  <c r="P45" i="4"/>
  <c r="B45" i="4"/>
  <c r="A31" i="6"/>
  <c r="P57" i="4"/>
  <c r="B57" i="4"/>
  <c r="A42" i="6"/>
  <c r="B69" i="4"/>
  <c r="A53" i="6"/>
  <c r="B81" i="4"/>
  <c r="A64" i="6"/>
  <c r="B93" i="4"/>
  <c r="A75" i="6"/>
  <c r="B105" i="4"/>
  <c r="A86" i="6"/>
  <c r="B123" i="4"/>
  <c r="A101" i="6"/>
  <c r="M33" i="4"/>
  <c r="M45" i="4"/>
  <c r="M57" i="4"/>
  <c r="M69" i="4"/>
  <c r="M81" i="4"/>
  <c r="M93" i="4"/>
  <c r="M105" i="4"/>
  <c r="M123" i="4"/>
  <c r="O34" i="4"/>
  <c r="P58" i="4"/>
  <c r="B124" i="4"/>
  <c r="M124" i="4"/>
  <c r="B106" i="4"/>
  <c r="M106" i="4"/>
  <c r="B94" i="4"/>
  <c r="M94" i="4"/>
  <c r="B82" i="4"/>
  <c r="M82" i="4"/>
  <c r="B70" i="4"/>
  <c r="M70" i="4"/>
  <c r="B58" i="4"/>
  <c r="M58" i="4"/>
  <c r="P46" i="4"/>
  <c r="B46" i="4"/>
  <c r="M46" i="4"/>
  <c r="M34" i="4"/>
  <c r="D21" i="6"/>
  <c r="F32" i="6"/>
  <c r="H32" i="6"/>
  <c r="K118" i="6"/>
  <c r="D32" i="6"/>
  <c r="H43" i="6"/>
  <c r="D43" i="6"/>
  <c r="F54" i="6"/>
  <c r="H54" i="6"/>
  <c r="D54" i="6"/>
  <c r="F65" i="6"/>
  <c r="H65" i="6"/>
  <c r="D65" i="6"/>
  <c r="F76" i="6"/>
  <c r="H76" i="6"/>
  <c r="D76" i="6"/>
  <c r="F87" i="6"/>
  <c r="H87" i="6"/>
  <c r="D87" i="6"/>
  <c r="F102" i="6"/>
  <c r="H102" i="6"/>
  <c r="D102" i="6"/>
  <c r="A32" i="6"/>
  <c r="A43" i="6"/>
  <c r="A54" i="6"/>
  <c r="A65" i="6"/>
  <c r="A76" i="6"/>
  <c r="A87" i="6"/>
  <c r="A102" i="6"/>
  <c r="C20" i="6"/>
  <c r="C21" i="6"/>
  <c r="C101" i="6"/>
  <c r="C102" i="6"/>
  <c r="C42" i="6"/>
  <c r="C43" i="6"/>
  <c r="C53" i="6"/>
  <c r="C54" i="6"/>
  <c r="C64" i="6"/>
  <c r="C65" i="6"/>
  <c r="C76" i="6"/>
  <c r="C86" i="6"/>
  <c r="C87" i="6"/>
  <c r="C31" i="6"/>
  <c r="C32" i="6"/>
  <c r="C75" i="6"/>
  <c r="AA17" i="4" a="1"/>
  <c r="AA17" i="4"/>
  <c r="B35" i="4"/>
  <c r="A22" i="6"/>
  <c r="F22" i="6"/>
  <c r="H22" i="6"/>
  <c r="D22" i="6"/>
  <c r="O35" i="4"/>
  <c r="P47" i="4"/>
  <c r="P59" i="4"/>
  <c r="B83" i="4"/>
  <c r="A66" i="6"/>
  <c r="B95" i="4"/>
  <c r="A77" i="6"/>
  <c r="B107" i="4"/>
  <c r="A88" i="6"/>
  <c r="B125" i="4"/>
  <c r="A103" i="6"/>
  <c r="M35" i="4"/>
  <c r="M83" i="4"/>
  <c r="M95" i="4"/>
  <c r="M107" i="4"/>
  <c r="M125" i="4"/>
  <c r="AA18" i="4" a="1"/>
  <c r="AA18" i="4"/>
  <c r="B36" i="4"/>
  <c r="O36" i="4"/>
  <c r="P60" i="4"/>
  <c r="B126" i="4"/>
  <c r="M126" i="4"/>
  <c r="B108" i="4"/>
  <c r="M108" i="4"/>
  <c r="B84" i="4"/>
  <c r="M84" i="4"/>
  <c r="B72" i="4"/>
  <c r="M72" i="4"/>
  <c r="B60" i="4"/>
  <c r="M60" i="4"/>
  <c r="P48" i="4"/>
  <c r="B48" i="4"/>
  <c r="M48" i="4"/>
  <c r="M36" i="4"/>
  <c r="A104" i="6"/>
  <c r="A89" i="6"/>
  <c r="B96" i="4"/>
  <c r="A78" i="6"/>
  <c r="A67" i="6"/>
  <c r="A56" i="6"/>
  <c r="A45" i="6"/>
  <c r="A34" i="6"/>
  <c r="A23" i="6"/>
  <c r="A120" i="6"/>
  <c r="M96" i="4"/>
  <c r="F44" i="6"/>
  <c r="H44" i="6"/>
  <c r="D44" i="6"/>
  <c r="C22" i="6"/>
  <c r="F33" i="6"/>
  <c r="H33" i="6"/>
  <c r="C33" i="6"/>
  <c r="C44" i="6"/>
  <c r="D33" i="6"/>
  <c r="K119" i="6"/>
  <c r="B47" i="4"/>
  <c r="M47" i="4"/>
  <c r="A33" i="6"/>
  <c r="B59" i="4"/>
  <c r="M59" i="4"/>
  <c r="A44" i="6"/>
  <c r="B71" i="4"/>
  <c r="A55" i="6"/>
  <c r="M71" i="4"/>
  <c r="F103" i="6"/>
  <c r="H103" i="6"/>
  <c r="C103" i="6"/>
  <c r="D103" i="6"/>
  <c r="F94" i="6"/>
  <c r="F108" i="6"/>
  <c r="H108" i="6"/>
  <c r="C108" i="6"/>
  <c r="D108" i="6"/>
  <c r="F111" i="6"/>
  <c r="H111" i="6"/>
  <c r="C111" i="6"/>
  <c r="D111" i="6"/>
  <c r="F110" i="6"/>
  <c r="H110" i="6"/>
  <c r="C110" i="6"/>
  <c r="D110" i="6"/>
  <c r="H94" i="6"/>
  <c r="C94" i="6"/>
  <c r="D94" i="6"/>
  <c r="F109" i="6"/>
  <c r="H109" i="6"/>
  <c r="C109" i="6"/>
  <c r="D109" i="6"/>
  <c r="A119" i="6"/>
  <c r="G119" i="6"/>
  <c r="F55" i="6"/>
  <c r="H55" i="6"/>
  <c r="C55" i="6"/>
  <c r="D55" i="6"/>
  <c r="F95" i="6"/>
  <c r="F96" i="6"/>
  <c r="H96" i="6"/>
  <c r="C96" i="6"/>
  <c r="D96" i="6"/>
  <c r="H95" i="6"/>
  <c r="C95" i="6"/>
  <c r="D95" i="6"/>
  <c r="F119" i="6"/>
  <c r="H119" i="6"/>
  <c r="D119" i="6"/>
  <c r="C119" i="6"/>
  <c r="F66" i="6"/>
  <c r="H66" i="6"/>
  <c r="C66" i="6"/>
  <c r="D66" i="6"/>
  <c r="F77" i="6"/>
  <c r="H77" i="6"/>
  <c r="F88" i="6"/>
  <c r="H88" i="6"/>
  <c r="H125" i="6"/>
  <c r="D2" i="6"/>
  <c r="C77" i="6"/>
  <c r="D77" i="6"/>
  <c r="C88" i="6"/>
  <c r="D88" i="6"/>
  <c r="AA19" i="4" a="1"/>
  <c r="AA19" i="4"/>
  <c r="AA20" i="4" a="1"/>
  <c r="AA20" i="4"/>
  <c r="B38" i="4"/>
  <c r="O38" i="4"/>
  <c r="P62" i="4"/>
  <c r="B98" i="4"/>
  <c r="M98" i="4"/>
  <c r="B37" i="4"/>
  <c r="O37" i="4"/>
  <c r="P61" i="4"/>
  <c r="B97" i="4"/>
  <c r="M97" i="4"/>
  <c r="A121" i="6"/>
  <c r="B127" i="4"/>
  <c r="A105" i="6"/>
  <c r="B109" i="4"/>
  <c r="A90" i="6"/>
  <c r="A79" i="6"/>
  <c r="B85" i="4"/>
  <c r="A68" i="6"/>
  <c r="B73" i="4"/>
  <c r="A57" i="6"/>
  <c r="B61" i="4"/>
  <c r="A46" i="6"/>
  <c r="P49" i="4"/>
  <c r="B49" i="4"/>
  <c r="A35" i="6"/>
  <c r="A24" i="6"/>
  <c r="M37" i="4"/>
  <c r="M49" i="4"/>
  <c r="M61" i="4"/>
  <c r="M73" i="4"/>
  <c r="M85" i="4"/>
  <c r="M109" i="4"/>
  <c r="M127" i="4"/>
  <c r="B128" i="4"/>
  <c r="M128" i="4"/>
  <c r="B110" i="4"/>
  <c r="M110" i="4"/>
  <c r="B86" i="4"/>
  <c r="M86" i="4"/>
  <c r="B74" i="4"/>
  <c r="M74" i="4"/>
  <c r="B62" i="4"/>
  <c r="M62" i="4"/>
  <c r="P50" i="4"/>
  <c r="B50" i="4"/>
  <c r="M50" i="4"/>
  <c r="M38" i="4"/>
  <c r="A106" i="6"/>
  <c r="A91" i="6"/>
  <c r="A80" i="6"/>
  <c r="A69" i="6"/>
  <c r="A58" i="6"/>
  <c r="A47" i="6"/>
  <c r="A36" i="6"/>
  <c r="A25" i="6"/>
  <c r="A122" i="6"/>
  <c r="AA21" i="4" a="1"/>
  <c r="AA21" i="4"/>
  <c r="B39" i="4"/>
  <c r="O39" i="4"/>
  <c r="P63" i="4"/>
  <c r="B99" i="4"/>
  <c r="M99"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<sst xmlns="http://schemas.openxmlformats.org/spreadsheetml/2006/main" count="29389" uniqueCount="20362">
  <si>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</si>
  <si>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</si>
  <si>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</si>
  <si>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</si>
  <si>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</si>
  <si>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</si>
  <si>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</si>
  <si>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</si>
  <si>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</si>
  <si>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</si>
  <si>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</si>
  <si>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</si>
  <si>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</si>
  <si>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</si>
  <si>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</si>
  <si>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</si>
  <si>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</si>
  <si>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</si>
  <si>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</si>
  <si>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</si>
  <si>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</si>
  <si>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</si>
  <si>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</si>
  <si>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</si>
  <si>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</si>
  <si>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</si>
  <si>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</si>
  <si>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</si>
  <si>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</si>
  <si>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</si>
  <si>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</si>
  <si>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</si>
  <si>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</si>
  <si>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</si>
  <si>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</si>
  <si>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</si>
  <si>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</si>
  <si>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</si>
  <si>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</si>
  <si>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</si>
  <si>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</si>
  <si>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</si>
  <si>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</si>
  <si>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</si>
  <si>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</si>
  <si>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</si>
  <si>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</si>
  <si>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</si>
  <si>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</si>
  <si>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</si>
  <si>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</si>
  <si>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</si>
  <si>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</si>
  <si>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</si>
  <si>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</si>
  <si>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</si>
  <si>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</si>
  <si>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</si>
  <si>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</si>
  <si>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</si>
  <si>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</si>
  <si>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</si>
  <si>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</si>
  <si>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</si>
  <si>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</si>
  <si>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</si>
  <si>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</si>
  <si>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</si>
  <si>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</si>
  <si>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</si>
  <si>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</si>
  <si>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</si>
  <si>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</si>
  <si>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</si>
  <si>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</si>
  <si>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</si>
  <si>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</si>
  <si>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</si>
  <si>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</si>
  <si>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</si>
  <si>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</si>
  <si>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</si>
  <si>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</si>
  <si>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</si>
  <si>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</si>
  <si>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</si>
  <si>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</si>
  <si>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</si>
  <si>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</si>
  <si>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</si>
  <si>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</si>
  <si>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</si>
  <si>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</si>
  <si>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</si>
  <si>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</si>
  <si>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</si>
  <si>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</si>
  <si>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</si>
  <si>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</si>
  <si>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</si>
  <si>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</si>
  <si>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</si>
  <si>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</si>
  <si>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</si>
  <si>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</si>
  <si>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</si>
  <si>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</si>
  <si>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</si>
  <si>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</si>
  <si>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</si>
  <si>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</si>
  <si>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</si>
  <si>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</si>
  <si>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</si>
  <si>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</si>
  <si>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</si>
  <si>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</si>
  <si>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</si>
  <si>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</si>
  <si>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</si>
  <si>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</si>
  <si>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</si>
  <si>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</si>
  <si>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</si>
  <si>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</si>
  <si>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</si>
  <si>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</si>
  <si>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</si>
  <si>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</si>
  <si>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</si>
  <si>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</si>
  <si>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</si>
  <si>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</si>
  <si>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</si>
  <si>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</si>
  <si>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</si>
  <si>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</si>
  <si>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</si>
  <si>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</si>
  <si>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</si>
  <si>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</si>
  <si>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</si>
  <si>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</si>
  <si>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</si>
  <si>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</si>
  <si>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</si>
  <si>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</si>
  <si>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</si>
  <si>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</si>
  <si>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</si>
  <si>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</si>
  <si>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</si>
  <si>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</si>
  <si>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</si>
  <si>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</si>
  <si>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</si>
  <si>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</si>
  <si>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</si>
  <si>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</si>
  <si>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</si>
  <si>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</si>
  <si>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</si>
  <si>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</si>
  <si>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</si>
  <si>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</si>
  <si>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</si>
  <si>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</si>
  <si>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</si>
  <si>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</si>
  <si>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</si>
  <si>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</si>
  <si>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</si>
  <si>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</si>
  <si>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</si>
  <si>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</si>
  <si>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</si>
  <si>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</si>
  <si>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</si>
  <si>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</si>
  <si>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</si>
  <si>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</si>
  <si>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</si>
  <si>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</si>
  <si>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</si>
  <si>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</si>
  <si>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</si>
  <si>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</si>
  <si>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</si>
  <si>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</si>
  <si>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</si>
  <si>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</si>
  <si>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</si>
  <si>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</si>
  <si>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</si>
  <si>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</si>
  <si>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</si>
  <si>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</si>
  <si>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</si>
  <si>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</si>
  <si>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</si>
  <si>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</si>
  <si>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</si>
  <si>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</si>
  <si>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</si>
  <si>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</si>
  <si>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</si>
  <si>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</si>
  <si>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</si>
  <si>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</si>
  <si>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</si>
  <si>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</si>
  <si>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</si>
  <si>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</si>
  <si>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</si>
  <si>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</si>
  <si>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</si>
  <si>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</si>
  <si>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</si>
  <si>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</si>
  <si>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</si>
  <si>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</si>
  <si>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</si>
  <si>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</si>
  <si>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</si>
  <si>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</si>
  <si>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</si>
  <si>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</si>
  <si>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</si>
  <si>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</si>
  <si>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</si>
  <si>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</si>
  <si>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</si>
  <si>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</si>
  <si>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</si>
  <si>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</si>
  <si>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</si>
  <si>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</si>
  <si>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</si>
  <si>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</si>
  <si>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</si>
  <si>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</si>
  <si>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</si>
  <si>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</si>
  <si>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</si>
  <si>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</si>
  <si>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</si>
  <si>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</si>
  <si>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</si>
  <si>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</si>
  <si>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</si>
  <si>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</si>
  <si>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</si>
  <si>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</si>
  <si>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</si>
  <si>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</si>
  <si>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</si>
  <si>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</si>
  <si>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</si>
  <si>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</si>
  <si>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</si>
  <si>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</si>
  <si>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</si>
  <si>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</si>
  <si>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</si>
  <si>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</si>
  <si>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</si>
  <si>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</si>
  <si>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</si>
  <si>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</si>
  <si>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</si>
  <si>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</si>
  <si>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</si>
  <si>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</si>
  <si>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</si>
  <si>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</si>
  <si>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</si>
  <si>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</si>
  <si>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</si>
  <si>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</si>
  <si>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</si>
  <si>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</si>
  <si>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</si>
  <si>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</si>
  <si>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</si>
  <si>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</si>
  <si>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</si>
  <si>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</si>
  <si>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</si>
  <si>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</si>
  <si>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</si>
  <si>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</si>
  <si>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</si>
  <si>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</si>
  <si>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</si>
  <si>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</si>
  <si>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</si>
  <si>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</si>
  <si>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</si>
  <si>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</si>
  <si>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</si>
  <si>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</si>
  <si>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</si>
  <si>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</si>
  <si>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</si>
  <si>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</si>
  <si>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</si>
  <si>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</si>
  <si>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</si>
  <si>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</si>
  <si>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</si>
  <si>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</si>
  <si>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</si>
  <si>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</si>
  <si>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</si>
  <si>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</si>
  <si>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</si>
  <si>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</si>
  <si>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</si>
  <si>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</si>
  <si>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</si>
  <si>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</si>
  <si>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</si>
  <si>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</si>
  <si>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</si>
  <si>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</si>
  <si>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</si>
  <si>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</si>
  <si>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</si>
  <si>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</si>
  <si>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</si>
  <si>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</si>
  <si>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</si>
  <si>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</si>
  <si>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</si>
  <si>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</si>
  <si>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</si>
  <si>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</si>
  <si>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</si>
  <si>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</si>
  <si>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</si>
  <si>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</si>
  <si>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</si>
  <si>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</si>
  <si>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</si>
  <si>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</si>
  <si>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</si>
  <si>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</si>
  <si>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</si>
  <si>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</si>
  <si>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</si>
  <si>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</si>
  <si>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</si>
  <si>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</si>
  <si>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</si>
  <si>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</si>
  <si>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</si>
  <si>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</si>
  <si>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</si>
  <si>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</si>
  <si>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</si>
  <si>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</si>
  <si>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</si>
  <si>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</si>
  <si>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</si>
  <si>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</si>
  <si>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</si>
  <si>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</si>
  <si>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</si>
  <si>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</si>
  <si>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</si>
  <si>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</si>
  <si>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</si>
  <si>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</si>
  <si>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</si>
  <si>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</si>
  <si>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</si>
  <si>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</si>
  <si>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</si>
  <si>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</si>
  <si>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</si>
  <si>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</si>
  <si>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</si>
  <si>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</si>
  <si>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</si>
  <si>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</si>
  <si>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</si>
  <si>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</si>
  <si>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</si>
  <si>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</si>
  <si>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</si>
  <si>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</si>
  <si>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</si>
  <si>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</si>
  <si>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</si>
  <si>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</si>
  <si>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</si>
  <si>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</si>
  <si>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</si>
  <si>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</si>
  <si>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</si>
  <si>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</si>
  <si>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</si>
  <si>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</si>
  <si>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</si>
  <si>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</si>
  <si>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</si>
  <si>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</si>
  <si>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</si>
  <si>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</si>
  <si>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</si>
  <si>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</si>
  <si>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</si>
  <si>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</si>
  <si>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</si>
  <si>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</si>
  <si>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</si>
  <si>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</si>
  <si>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</si>
  <si>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</si>
  <si>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</si>
  <si>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</si>
  <si>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</si>
  <si>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</si>
  <si>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</si>
  <si>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</si>
  <si>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</si>
  <si>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</si>
  <si>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</si>
  <si>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</si>
  <si>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</si>
  <si>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</si>
  <si>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</si>
  <si>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</si>
  <si>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</si>
  <si>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</si>
  <si>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</si>
  <si>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</si>
  <si>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</si>
  <si>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</si>
  <si>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</si>
  <si>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</si>
  <si>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</si>
  <si>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</si>
  <si>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</si>
  <si>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</si>
  <si>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</si>
  <si>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</si>
  <si>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</si>
  <si>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</si>
  <si>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</si>
  <si>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</si>
  <si>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</si>
  <si>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</si>
  <si>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</si>
  <si>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</si>
  <si>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</si>
  <si>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</si>
  <si>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</si>
  <si>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</si>
  <si>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</si>
  <si>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</si>
  <si>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</si>
  <si>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</si>
  <si>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</si>
  <si>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</si>
  <si>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</si>
  <si>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</si>
  <si>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</si>
  <si>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</si>
  <si>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</si>
  <si>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</si>
  <si>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</si>
  <si>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</si>
  <si>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</si>
  <si>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</si>
  <si>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</si>
  <si>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</si>
  <si>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</si>
  <si>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</si>
  <si>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</si>
  <si>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</si>
  <si>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</si>
  <si>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</si>
  <si>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</si>
  <si>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</si>
  <si>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</si>
  <si>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</si>
  <si>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</si>
  <si>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</si>
  <si>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</si>
  <si>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</si>
  <si>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</si>
  <si>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</si>
  <si>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</si>
  <si>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</si>
  <si>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</si>
  <si>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</si>
  <si>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</si>
  <si>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</si>
  <si>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</si>
  <si>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</si>
  <si>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</si>
  <si>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</si>
  <si>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</si>
  <si>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</si>
  <si>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</si>
  <si>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</si>
  <si>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</si>
  <si>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</si>
  <si>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</si>
  <si>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</si>
  <si>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</si>
  <si>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</si>
  <si>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</si>
  <si>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</si>
  <si>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</si>
  <si>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</si>
  <si>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</si>
  <si>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</si>
  <si>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</si>
  <si>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</si>
  <si>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</si>
  <si>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</si>
  <si>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</si>
  <si>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</si>
  <si>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</si>
  <si>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</si>
  <si>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</si>
  <si>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</si>
  <si>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</si>
  <si>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</si>
  <si>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</si>
  <si>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</si>
  <si>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</si>
  <si>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</si>
  <si>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</si>
  <si>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</si>
  <si>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</si>
  <si>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</si>
  <si>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</si>
  <si>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</si>
  <si>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</si>
  <si>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</si>
  <si>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</si>
  <si>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</si>
  <si>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</si>
  <si>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</si>
  <si>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</si>
  <si>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</si>
  <si>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</si>
  <si>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</si>
  <si>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</si>
  <si>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</si>
  <si>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</si>
  <si>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</si>
  <si>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</si>
  <si>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</si>
  <si>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</si>
  <si>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</si>
  <si>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</si>
  <si>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</si>
  <si>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</si>
  <si>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</si>
  <si>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</si>
  <si>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</si>
  <si>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</si>
  <si>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</si>
  <si>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</si>
  <si>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</si>
  <si>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</si>
  <si>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</si>
  <si>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</si>
  <si>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</si>
  <si>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</si>
  <si>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</si>
  <si>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</si>
  <si>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</si>
  <si>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</si>
  <si>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</si>
  <si>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</si>
  <si>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</si>
  <si>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</si>
  <si>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</si>
  <si>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</si>
  <si>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</si>
  <si>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</si>
  <si>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</si>
  <si>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</si>
  <si>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</si>
  <si>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</si>
  <si>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</si>
  <si>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</si>
  <si>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</si>
  <si>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</si>
  <si>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</si>
  <si>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</si>
  <si>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</si>
  <si>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</si>
  <si>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</si>
  <si>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</si>
  <si>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</si>
  <si>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</si>
  <si>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</si>
  <si>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</si>
  <si>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</si>
  <si>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</si>
  <si>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</si>
  <si>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</si>
  <si>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</si>
  <si>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</si>
  <si>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</si>
  <si>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</si>
  <si>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</si>
  <si>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</si>
  <si>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</si>
  <si>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</si>
  <si>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</si>
  <si>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</si>
  <si>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</si>
  <si>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</si>
  <si>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</si>
  <si>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</si>
  <si>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</si>
  <si>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</si>
  <si>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</si>
  <si>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</si>
  <si>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</si>
  <si>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</si>
  <si>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</si>
  <si>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</si>
  <si>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</si>
  <si>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</si>
  <si>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</si>
  <si>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</si>
  <si>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</si>
  <si>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</si>
  <si>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</si>
  <si>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</si>
  <si>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</si>
  <si>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</si>
  <si>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</si>
  <si>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</si>
  <si>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</si>
  <si>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</si>
  <si>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</si>
  <si>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</si>
  <si>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</si>
  <si>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</si>
  <si>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</si>
  <si>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</si>
  <si>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</si>
  <si>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</si>
  <si>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</si>
  <si>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</si>
  <si>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</si>
  <si>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</si>
  <si>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</si>
  <si>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</si>
  <si>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</si>
  <si>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</si>
  <si>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</si>
  <si>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</si>
  <si>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</si>
  <si>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</si>
  <si>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</si>
  <si>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</si>
  <si>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</si>
  <si>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</si>
  <si>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</si>
  <si>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</si>
  <si>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</si>
  <si>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</si>
  <si>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</si>
  <si>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</si>
  <si>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</si>
  <si>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</si>
  <si>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</si>
  <si>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</si>
  <si>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</si>
  <si>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</si>
  <si>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</si>
  <si>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</si>
  <si>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</si>
  <si>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</si>
  <si>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</si>
  <si>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</si>
  <si>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</si>
  <si>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</si>
  <si>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</si>
  <si>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</si>
  <si>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</si>
  <si>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</si>
  <si>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</si>
  <si>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</si>
  <si>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</si>
  <si>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</si>
  <si>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</si>
  <si>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</si>
  <si>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</si>
  <si>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</si>
  <si>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</si>
  <si>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</si>
  <si>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</si>
  <si>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</si>
  <si>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</si>
  <si>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</si>
  <si>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</si>
  <si>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</si>
  <si>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</si>
  <si>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</si>
  <si>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</si>
  <si>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</si>
  <si>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</si>
  <si>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</si>
  <si>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</si>
  <si>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</si>
  <si>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</si>
  <si>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</si>
  <si>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</si>
  <si>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</si>
  <si>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</si>
  <si>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</si>
  <si>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</si>
  <si>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</si>
  <si>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</si>
  <si>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</si>
  <si>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</si>
  <si>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</si>
  <si>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</si>
  <si>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</si>
  <si>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</si>
  <si>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</si>
  <si>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</si>
  <si>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</si>
  <si>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</si>
  <si>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</si>
  <si>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</si>
  <si>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</si>
  <si>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</si>
  <si>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</si>
  <si>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</si>
  <si>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</si>
  <si>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</si>
  <si>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</si>
  <si>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</si>
  <si>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</si>
  <si>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</si>
  <si>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</si>
  <si>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</si>
  <si>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</si>
  <si>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</si>
  <si>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</si>
  <si>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</si>
  <si>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</si>
  <si>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</si>
  <si>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</si>
  <si>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</si>
  <si>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</si>
  <si>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</si>
  <si>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</si>
  <si>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</si>
  <si>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</si>
  <si>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</si>
  <si>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</si>
  <si>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</si>
  <si>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</si>
  <si>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</si>
  <si>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</si>
  <si>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</si>
  <si>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</si>
  <si>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</si>
  <si>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</si>
  <si>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</si>
  <si>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</si>
  <si>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</si>
  <si>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</si>
  <si>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</si>
  <si>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</si>
  <si>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</si>
  <si>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</si>
  <si>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</si>
  <si>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</si>
  <si>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</si>
  <si>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</si>
  <si>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</si>
  <si>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</si>
  <si>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</si>
  <si>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</si>
  <si>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</si>
  <si>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</si>
  <si>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</si>
  <si>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</si>
  <si>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</si>
  <si>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</si>
  <si>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</si>
  <si>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</si>
  <si>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</si>
  <si>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</si>
  <si>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</si>
  <si>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</si>
  <si>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</si>
  <si>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</si>
  <si>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</si>
  <si>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</si>
  <si>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</si>
  <si>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</si>
  <si>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</si>
  <si>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</si>
  <si>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</si>
  <si>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</si>
  <si>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</si>
  <si>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</si>
  <si>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</si>
  <si>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</si>
  <si>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</si>
  <si>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</si>
  <si>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</si>
  <si>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</si>
  <si>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</si>
  <si>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</si>
  <si>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</si>
  <si>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</si>
  <si>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</si>
  <si>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</si>
  <si>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</si>
  <si>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</si>
  <si>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</si>
  <si>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</si>
  <si>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</si>
  <si>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</si>
  <si>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</si>
  <si>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</si>
  <si>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</si>
  <si>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</si>
  <si>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</si>
  <si>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</si>
  <si>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</si>
  <si>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</si>
  <si>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</si>
  <si>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</si>
  <si>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</si>
  <si>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</si>
  <si>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</si>
  <si>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</si>
  <si>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</si>
  <si>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</si>
  <si>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</si>
  <si>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</si>
  <si>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</si>
  <si>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</si>
  <si>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</si>
  <si>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</si>
  <si>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</si>
  <si>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</si>
  <si>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</si>
  <si>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</si>
  <si>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</si>
  <si>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</si>
  <si>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</si>
  <si>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</si>
  <si>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</si>
  <si>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</si>
  <si>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</si>
  <si>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</si>
  <si>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</si>
  <si>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</si>
  <si>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</si>
  <si>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</si>
  <si>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</si>
  <si>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</si>
  <si>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</si>
  <si>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</si>
  <si>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</si>
  <si>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</si>
  <si>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</si>
  <si>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</si>
  <si>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</si>
  <si>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</si>
  <si>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</si>
  <si>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</si>
  <si>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</si>
  <si>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</si>
  <si>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</si>
  <si>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</si>
  <si>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</si>
  <si>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</si>
  <si>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</si>
  <si>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</si>
  <si>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</si>
  <si>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</si>
  <si>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</si>
  <si>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</si>
  <si>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</si>
  <si>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</si>
  <si>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</si>
  <si>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</si>
  <si>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</si>
  <si>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</si>
  <si>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</si>
  <si>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</si>
  <si>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</si>
  <si>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</si>
  <si>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</si>
  <si>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</si>
  <si>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</si>
  <si>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</si>
  <si>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</si>
  <si>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</si>
  <si>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</si>
  <si>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</si>
  <si>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</si>
  <si>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</si>
  <si>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</si>
  <si>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</si>
  <si>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</si>
  <si>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</si>
  <si>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</si>
  <si>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</si>
  <si>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</si>
  <si>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</si>
  <si>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</si>
  <si>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</si>
  <si>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</si>
  <si>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</si>
  <si>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</si>
  <si>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</si>
  <si>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</si>
  <si>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</si>
  <si>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</si>
  <si>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</si>
  <si>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</si>
  <si>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</si>
  <si>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</si>
  <si>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</si>
  <si>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</si>
  <si>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</si>
  <si>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</si>
  <si>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</si>
  <si>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</si>
  <si>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</si>
  <si>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</si>
  <si>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</si>
  <si>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</si>
  <si>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</si>
  <si>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</si>
  <si>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</si>
  <si>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</si>
  <si>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</si>
  <si>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</si>
  <si>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</si>
  <si>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</si>
  <si>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</si>
  <si>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</si>
  <si>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</si>
  <si>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</si>
  <si>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</si>
  <si>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</si>
  <si>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</si>
  <si>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</si>
  <si>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</si>
  <si>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</si>
  <si>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</si>
  <si>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</si>
  <si>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</si>
  <si>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</si>
  <si>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</si>
  <si>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</si>
  <si>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</si>
  <si>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</si>
  <si>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</si>
  <si>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</si>
  <si>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</si>
  <si>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</si>
  <si>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</si>
  <si>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</si>
  <si>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</si>
  <si>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</si>
  <si>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</si>
  <si>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</si>
  <si>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</si>
  <si>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</si>
  <si>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</si>
  <si>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</si>
  <si>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</si>
  <si>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</si>
  <si>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</si>
  <si>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</si>
  <si>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</si>
  <si>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</si>
  <si>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</si>
  <si>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</si>
  <si>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</si>
  <si>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</si>
  <si>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</si>
  <si>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</si>
  <si>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</si>
  <si>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</si>
  <si>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</si>
  <si>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</si>
  <si>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</si>
  <si>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</si>
  <si>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</si>
  <si>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</si>
  <si>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</si>
  <si>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</si>
  <si>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</si>
  <si>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</si>
  <si>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</si>
  <si>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</si>
  <si>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</si>
  <si>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</si>
  <si>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</si>
  <si>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</si>
  <si>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</si>
  <si>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</si>
  <si>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</si>
  <si>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</si>
  <si>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</si>
  <si>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</si>
  <si>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</si>
  <si>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</si>
  <si>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</si>
  <si>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</si>
  <si>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</si>
  <si>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</si>
  <si>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</si>
  <si>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</si>
  <si>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</si>
  <si>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</si>
  <si>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</si>
  <si>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</si>
  <si>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</si>
  <si>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</si>
  <si>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</si>
  <si>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</si>
  <si>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</si>
  <si>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</si>
  <si>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</si>
  <si>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</si>
  <si>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</si>
  <si>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</si>
  <si>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</si>
  <si>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</si>
  <si>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</si>
  <si>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</si>
  <si>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</si>
  <si>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</si>
  <si>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</si>
  <si>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</si>
  <si>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</si>
  <si>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</si>
  <si>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</si>
  <si>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</si>
  <si>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</si>
  <si>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</si>
  <si>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</si>
  <si>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</si>
  <si>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</si>
  <si>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</si>
  <si>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</si>
  <si>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</si>
  <si>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</si>
  <si>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</si>
  <si>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</si>
  <si>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</si>
  <si>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</si>
  <si>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</si>
  <si>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</si>
  <si>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</si>
  <si>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</si>
  <si>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</si>
  <si>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</si>
  <si>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</si>
  <si>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</si>
  <si>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</si>
  <si>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</si>
  <si>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</si>
  <si>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</si>
  <si>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</si>
  <si>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</si>
  <si>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</si>
  <si>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</si>
  <si>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</si>
  <si>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</si>
  <si>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</si>
  <si>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</si>
  <si>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</si>
  <si>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</si>
  <si>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</si>
  <si>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</si>
  <si>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</si>
  <si>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</si>
  <si>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</si>
  <si>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</si>
  <si>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</si>
  <si>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</si>
  <si>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</si>
  <si>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</si>
  <si>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</si>
  <si>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</si>
  <si>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</si>
  <si>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</si>
  <si>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</si>
  <si>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</si>
  <si>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</si>
  <si>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</si>
  <si>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</si>
  <si>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</si>
  <si>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</si>
  <si>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</si>
  <si>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</si>
  <si>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</si>
  <si>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</si>
  <si>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</si>
  <si>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</si>
  <si>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</si>
  <si>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</si>
  <si>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</si>
  <si>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</si>
  <si>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</si>
  <si>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</si>
  <si>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</si>
  <si>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</si>
  <si>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</si>
  <si>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</si>
  <si>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</si>
  <si>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</si>
  <si>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</si>
  <si>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</si>
  <si>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</si>
  <si>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</si>
  <si>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</si>
  <si>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</si>
  <si>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</si>
  <si>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</si>
  <si>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</si>
  <si>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</si>
  <si>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</si>
  <si>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</si>
  <si>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</si>
  <si>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</si>
  <si>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</si>
  <si>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</si>
  <si>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</si>
  <si>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</si>
  <si>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</si>
  <si>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</si>
  <si>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</si>
  <si>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</si>
  <si>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</si>
  <si>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</si>
  <si>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</si>
  <si>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</si>
  <si>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</si>
  <si>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</si>
  <si>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</si>
  <si>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</si>
  <si>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</si>
  <si>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</si>
  <si>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</si>
  <si>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</si>
  <si>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</si>
  <si>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</si>
  <si>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</si>
  <si>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</si>
  <si>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</si>
  <si>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</si>
  <si>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</si>
  <si>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</si>
  <si>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</si>
  <si>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</si>
  <si>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</si>
  <si>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</si>
  <si>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</si>
  <si>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</si>
  <si>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</si>
  <si>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</si>
  <si>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</si>
  <si>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</si>
  <si>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</si>
  <si>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</si>
  <si>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</si>
  <si>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</si>
  <si>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</si>
  <si>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</si>
  <si>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</si>
  <si>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</si>
  <si>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</si>
  <si>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</si>
  <si>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</si>
  <si>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</si>
  <si>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</si>
  <si>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</si>
  <si>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</si>
  <si>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</si>
  <si>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</si>
  <si>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</si>
  <si>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</si>
  <si>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</si>
  <si>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</si>
  <si>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</si>
  <si>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</si>
  <si>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</si>
  <si>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</si>
  <si>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</si>
  <si>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</si>
  <si>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</si>
  <si>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</si>
  <si>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</si>
  <si>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</si>
  <si>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</si>
  <si>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</si>
  <si>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</si>
  <si>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</si>
  <si>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</si>
  <si>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</si>
  <si>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</si>
  <si>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</si>
  <si>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</si>
  <si>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</si>
  <si>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</si>
  <si>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</si>
  <si>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</si>
  <si>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</si>
  <si>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</si>
  <si>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</si>
  <si>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</si>
  <si>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</si>
  <si>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</si>
  <si>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</si>
  <si>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</si>
  <si>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</si>
  <si>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</si>
  <si>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</si>
  <si>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</si>
  <si>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</si>
  <si>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</si>
  <si>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</si>
  <si>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</si>
  <si>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</si>
  <si>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</si>
  <si>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</si>
  <si>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</si>
  <si>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</si>
  <si>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</si>
  <si>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</si>
  <si>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</si>
  <si>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</si>
  <si>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</si>
  <si>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</si>
  <si>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</si>
  <si>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</si>
  <si>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</si>
  <si>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</si>
  <si>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</si>
  <si>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</si>
  <si>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</si>
  <si>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</si>
  <si>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</si>
  <si>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</si>
  <si>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</si>
  <si>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</si>
  <si>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</si>
  <si>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</si>
  <si>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</si>
  <si>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</si>
  <si>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</si>
  <si>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</si>
  <si>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</si>
  <si>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</si>
  <si>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</si>
  <si>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</si>
  <si>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</si>
  <si>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</si>
  <si>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</si>
  <si>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</si>
  <si>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</si>
  <si>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</si>
  <si>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</si>
  <si>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</si>
  <si>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</si>
  <si>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</si>
  <si>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</si>
  <si>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</si>
  <si>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</si>
  <si>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</si>
  <si>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</si>
  <si>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</si>
  <si>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</si>
  <si>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</si>
  <si>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</si>
  <si>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</si>
  <si>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</si>
  <si>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</si>
  <si>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</si>
  <si>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</si>
  <si>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</si>
  <si>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</si>
  <si>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</si>
  <si>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</si>
  <si>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</si>
  <si>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</si>
  <si>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</si>
  <si>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</si>
  <si>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</si>
  <si>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</si>
  <si>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</si>
  <si>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</si>
  <si>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</si>
  <si>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</si>
  <si>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</si>
  <si>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</si>
  <si>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</si>
  <si>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</si>
  <si>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</si>
  <si>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</si>
  <si>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</si>
  <si>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</si>
  <si>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</si>
  <si>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</si>
  <si>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</si>
  <si>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</si>
  <si>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</si>
  <si>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</si>
  <si>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</si>
  <si>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</si>
  <si>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</si>
  <si>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</si>
  <si>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</si>
  <si>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</si>
  <si>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</si>
  <si>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</si>
  <si>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</si>
  <si>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</si>
  <si>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</si>
  <si>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</si>
  <si>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</si>
  <si>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</si>
  <si>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</si>
  <si>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</si>
  <si>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</si>
  <si>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</si>
  <si>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</si>
  <si>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</si>
  <si>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</si>
  <si>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</si>
  <si>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</si>
  <si>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</si>
  <si>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</si>
  <si>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</si>
  <si>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</si>
  <si>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</si>
  <si>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</si>
  <si>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</si>
  <si>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</si>
  <si>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</si>
  <si>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</si>
  <si>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</si>
  <si>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</si>
  <si>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</si>
  <si>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</si>
  <si>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</si>
  <si>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</si>
  <si>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</si>
  <si>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</si>
  <si>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</si>
  <si>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</si>
  <si>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</si>
  <si>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</si>
  <si>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</si>
  <si>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</si>
  <si>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</si>
  <si>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</si>
  <si>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</si>
  <si>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</si>
  <si>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</si>
  <si>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</si>
  <si>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</si>
  <si>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</si>
  <si>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</si>
  <si>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</si>
  <si>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</si>
  <si>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</si>
  <si>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</si>
  <si>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</si>
  <si>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</si>
  <si>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</si>
  <si>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</si>
  <si>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</si>
  <si>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</si>
  <si>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</si>
  <si>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</si>
  <si>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</si>
  <si>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</si>
  <si>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</si>
  <si>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</si>
  <si>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</si>
  <si>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</si>
  <si>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</si>
  <si>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</si>
  <si>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</si>
  <si>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</si>
  <si>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</si>
  <si>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</si>
  <si>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</si>
  <si>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</si>
  <si>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</si>
  <si>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</si>
  <si>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</si>
  <si>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</si>
  <si>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</si>
  <si>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</si>
  <si>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</si>
  <si>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</si>
  <si>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</si>
  <si>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</si>
  <si>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</si>
  <si>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</si>
  <si>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</si>
  <si>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</si>
  <si>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</si>
  <si>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</si>
  <si>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</si>
  <si>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</si>
  <si>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</si>
  <si>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</si>
  <si>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</si>
  <si>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</si>
  <si>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</si>
  <si>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</si>
  <si>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</si>
  <si>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</si>
  <si>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</si>
  <si>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</si>
  <si>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</si>
  <si>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</si>
  <si>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</si>
  <si>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</si>
  <si>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</si>
  <si>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</si>
  <si>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</si>
  <si>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</si>
  <si>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</si>
  <si>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</si>
  <si>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</si>
  <si>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</si>
  <si>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</si>
  <si>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</si>
  <si>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</si>
  <si>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</si>
  <si>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</si>
  <si>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</si>
  <si>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</si>
  <si>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</si>
  <si>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</si>
  <si>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</si>
  <si>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</si>
  <si>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</si>
  <si>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</si>
  <si>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</si>
  <si>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</si>
  <si>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</si>
  <si>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</si>
  <si>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</si>
  <si>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</si>
  <si>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</si>
  <si>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</si>
  <si>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</si>
  <si>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</si>
  <si>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</si>
  <si>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</si>
  <si>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</si>
  <si>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</si>
  <si>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</si>
  <si>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</si>
  <si>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</si>
  <si>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</si>
  <si>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</si>
  <si>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</si>
  <si>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</si>
  <si>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</si>
  <si>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</si>
  <si>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</si>
  <si>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</si>
  <si>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</si>
  <si>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</si>
  <si>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</si>
  <si>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</si>
  <si>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</si>
  <si>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</si>
  <si>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</si>
  <si>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</si>
  <si>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</si>
  <si>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</si>
  <si>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</si>
  <si>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</si>
  <si>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</si>
  <si>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</si>
  <si>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</si>
  <si>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</si>
  <si>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</si>
  <si>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</si>
  <si>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</si>
  <si>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</si>
  <si>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</si>
  <si>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</si>
  <si>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</si>
  <si>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</si>
  <si>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</si>
  <si>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</si>
  <si>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</si>
  <si>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</si>
  <si>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</si>
  <si>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</si>
  <si>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</si>
  <si>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</si>
  <si>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</si>
  <si>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</si>
  <si>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</si>
  <si>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</si>
  <si>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</si>
  <si>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</si>
  <si>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</si>
  <si>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</si>
  <si>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</si>
  <si>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</si>
  <si>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</si>
  <si>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</si>
  <si>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</si>
  <si>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</si>
  <si>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</si>
  <si>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</si>
  <si>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</si>
  <si>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</si>
  <si>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</si>
  <si>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</si>
  <si>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</si>
  <si>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</si>
  <si>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</si>
  <si>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</si>
  <si>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</si>
  <si>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</si>
  <si>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</si>
  <si>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</si>
  <si>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</si>
  <si>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</si>
  <si>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</si>
  <si>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</si>
  <si>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</si>
  <si>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</si>
  <si>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</si>
  <si>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</si>
  <si>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</si>
  <si>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</si>
  <si>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</si>
  <si>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</si>
  <si>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</si>
  <si>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</si>
  <si>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</si>
  <si>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</si>
  <si>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</si>
  <si>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</si>
  <si>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</si>
  <si>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</si>
  <si>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</si>
  <si>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</si>
  <si>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</si>
  <si>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</si>
  <si>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</si>
  <si>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</si>
  <si>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</si>
  <si>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</si>
  <si>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</si>
  <si>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</si>
  <si>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</si>
  <si>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</si>
  <si>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</si>
  <si>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</si>
  <si>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</si>
  <si>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</si>
  <si>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</si>
  <si>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</si>
  <si>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</si>
  <si>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</si>
  <si>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</si>
  <si>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</si>
  <si>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</si>
  <si>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</si>
  <si>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</si>
  <si>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</si>
  <si>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</si>
  <si>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</si>
  <si>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</si>
  <si>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</si>
  <si>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</si>
  <si>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</si>
  <si>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</si>
  <si>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</si>
  <si>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</si>
  <si>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</si>
  <si>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</si>
  <si>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</si>
  <si>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</si>
  <si>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</si>
  <si>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</si>
  <si>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</si>
  <si>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</si>
  <si>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</si>
  <si>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</si>
  <si>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</si>
  <si>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</si>
  <si>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</si>
  <si>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</si>
  <si>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</si>
  <si>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</si>
  <si>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</si>
  <si>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</si>
  <si>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</si>
  <si>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</si>
  <si>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</si>
  <si>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</si>
  <si>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</si>
  <si>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</si>
  <si>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</si>
  <si>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</si>
  <si>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</si>
  <si>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</si>
  <si>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</si>
  <si>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</si>
  <si>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</si>
  <si>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</si>
  <si>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</si>
  <si>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</si>
  <si>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</si>
  <si>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</si>
  <si>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</si>
  <si>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</si>
  <si>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</si>
  <si>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</si>
  <si>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</si>
  <si>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</si>
  <si>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</si>
  <si>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</si>
  <si>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</si>
  <si>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</si>
  <si>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</si>
  <si>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</si>
  <si>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</si>
  <si>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</si>
  <si>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</si>
  <si>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</si>
  <si>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</si>
  <si>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</si>
  <si>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</si>
  <si>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</si>
  <si>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</si>
  <si>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</si>
  <si>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</si>
  <si>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</si>
  <si>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</si>
  <si>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</si>
  <si>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</si>
  <si>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</si>
  <si>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</si>
  <si>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</si>
  <si>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</si>
  <si>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</si>
  <si>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</si>
  <si>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</si>
  <si>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</si>
  <si>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</si>
  <si>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</si>
  <si>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</si>
  <si>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</si>
  <si>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</si>
  <si>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</si>
  <si>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</si>
  <si>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</si>
  <si>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</si>
  <si>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</si>
  <si>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</si>
  <si>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</si>
  <si>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</si>
  <si>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</si>
  <si>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</si>
  <si>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</si>
  <si>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</si>
  <si>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</si>
  <si>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</si>
  <si>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</si>
  <si>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</si>
  <si>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</si>
  <si>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</si>
  <si>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</si>
  <si>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</si>
  <si>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</si>
  <si>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</si>
  <si>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</si>
  <si>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</si>
  <si>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</si>
  <si>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</si>
  <si>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</si>
  <si>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</si>
  <si>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</si>
  <si>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</si>
  <si>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</si>
  <si>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</si>
  <si>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</si>
  <si>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</si>
  <si>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</si>
  <si>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</si>
  <si>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</si>
  <si>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</si>
  <si>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</si>
  <si>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</si>
  <si>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</si>
  <si>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</si>
  <si>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</si>
  <si>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</si>
  <si>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</si>
  <si>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</si>
  <si>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</si>
  <si>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</si>
  <si>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</si>
  <si>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</si>
  <si>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</si>
  <si>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</si>
  <si>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</si>
  <si>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</si>
  <si>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</si>
  <si>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</si>
  <si>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</si>
  <si>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</si>
  <si>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</si>
  <si>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</si>
  <si>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</si>
  <si>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</si>
  <si>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</si>
  <si>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</si>
  <si>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</si>
  <si>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</si>
  <si>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</si>
  <si>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</si>
  <si>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</si>
  <si>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</si>
  <si>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</si>
  <si>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</si>
  <si>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</si>
  <si>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</si>
  <si>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</si>
  <si>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</si>
  <si>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</si>
  <si>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</si>
  <si>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</si>
  <si>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</si>
  <si>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</si>
  <si>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</si>
  <si>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</si>
  <si>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</si>
  <si>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</si>
  <si>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</si>
  <si>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</si>
  <si>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</si>
  <si>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</si>
  <si>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</si>
  <si>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</si>
  <si>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</si>
  <si>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</si>
  <si>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</si>
  <si>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</si>
  <si>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</si>
  <si>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</si>
  <si>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</si>
  <si>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</si>
  <si>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</si>
  <si>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</si>
  <si>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</si>
  <si>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</si>
  <si>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</si>
  <si>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</si>
  <si>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</si>
  <si>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</si>
  <si>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</si>
  <si>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</si>
  <si>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</si>
  <si>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</si>
  <si>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</si>
  <si>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</si>
  <si>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</si>
  <si>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</si>
  <si>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</si>
  <si>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</si>
  <si>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</si>
  <si>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</si>
  <si>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</si>
  <si>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</si>
  <si>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</si>
  <si>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</si>
  <si>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</si>
  <si>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</si>
  <si>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</si>
  <si>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</si>
  <si>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</si>
  <si>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</si>
  <si>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</si>
  <si>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</si>
  <si>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</si>
  <si>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</si>
  <si>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</si>
  <si>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</si>
  <si>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</si>
  <si>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</si>
  <si>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</si>
  <si>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</si>
  <si>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</si>
  <si>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</si>
  <si>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</si>
  <si>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</si>
  <si>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</si>
  <si>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</si>
  <si>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</si>
  <si>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</si>
  <si>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</si>
  <si>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</si>
  <si>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</si>
  <si>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</si>
  <si>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</si>
  <si>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</si>
  <si>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</si>
  <si>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</si>
  <si>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</si>
  <si>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</si>
  <si>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</si>
  <si>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</si>
  <si>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</si>
  <si>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</si>
  <si>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</si>
  <si>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</si>
  <si>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</si>
  <si>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</si>
  <si>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</si>
  <si>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</si>
  <si>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</si>
  <si>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</si>
  <si>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</si>
  <si>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</si>
  <si>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</si>
  <si>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</si>
  <si>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</si>
  <si>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</si>
  <si>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</si>
  <si>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</si>
  <si>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</si>
  <si>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</si>
  <si>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</si>
  <si>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</si>
  <si>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</si>
  <si>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</si>
  <si>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</si>
  <si>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</si>
  <si>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</si>
  <si>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</si>
  <si>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</si>
  <si>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</si>
  <si>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</si>
  <si>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</si>
  <si>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</si>
  <si>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</si>
  <si>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</si>
  <si>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</si>
  <si>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</si>
  <si>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</si>
  <si>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</si>
  <si>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</si>
  <si>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</si>
  <si>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</si>
  <si>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</si>
  <si>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</si>
  <si>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</si>
  <si>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</si>
  <si>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</si>
  <si>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</si>
  <si>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</si>
  <si>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</si>
  <si>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</si>
  <si>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</si>
  <si>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</si>
  <si>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</si>
  <si>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</si>
  <si>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</si>
  <si>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</si>
  <si>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</si>
  <si>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</si>
  <si>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</si>
  <si>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</si>
  <si>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</si>
  <si>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</si>
  <si>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</si>
  <si>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</si>
  <si>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</si>
  <si>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</si>
  <si>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</si>
  <si>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</si>
  <si>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</si>
  <si>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</si>
  <si>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</si>
  <si>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</si>
  <si>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</si>
  <si>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</si>
  <si>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</si>
  <si>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</si>
  <si>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</si>
  <si>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</si>
  <si>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</si>
  <si>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</si>
  <si>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</si>
  <si>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</si>
  <si>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</si>
  <si>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</si>
  <si>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</si>
  <si>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</si>
  <si>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</si>
  <si>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</si>
  <si>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</si>
  <si>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</si>
  <si>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</si>
  <si>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</si>
  <si>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</si>
  <si>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</si>
  <si>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</si>
  <si>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</si>
  <si>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</si>
  <si>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</si>
  <si>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</si>
  <si>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</si>
  <si>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</si>
  <si>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</si>
  <si>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</si>
  <si>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</si>
  <si>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</si>
  <si>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</si>
  <si>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</si>
  <si>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</si>
  <si>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</si>
  <si>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</si>
  <si>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</si>
  <si>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</si>
  <si>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</si>
  <si>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</si>
  <si>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</si>
  <si>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</si>
  <si>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</si>
  <si>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</si>
  <si>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</si>
  <si>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</si>
  <si>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</si>
  <si>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</si>
  <si>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</si>
  <si>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</si>
  <si>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</si>
  <si>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</si>
  <si>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</si>
  <si>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</si>
  <si>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</si>
  <si>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</si>
  <si>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</si>
  <si>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</si>
  <si>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</si>
  <si>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</si>
  <si>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</si>
  <si>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</si>
  <si>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</si>
  <si>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</si>
  <si>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</si>
  <si>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</si>
  <si>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</si>
  <si>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</si>
  <si>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</si>
  <si>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</si>
  <si>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</si>
  <si>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</si>
  <si>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</si>
  <si>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</si>
  <si>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</si>
  <si>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</si>
  <si>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</si>
  <si>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</si>
  <si>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</si>
  <si>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</si>
  <si>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</si>
  <si>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</si>
  <si>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</si>
  <si>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</si>
  <si>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</si>
  <si>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</si>
  <si>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</si>
  <si>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</si>
  <si>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</si>
  <si>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</si>
  <si>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</si>
  <si>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</si>
  <si>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</si>
  <si>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</si>
  <si>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</si>
  <si>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</si>
  <si>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</si>
  <si>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</si>
  <si>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</si>
  <si>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</si>
  <si>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</si>
  <si>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</si>
  <si>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</si>
  <si>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</si>
  <si>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</si>
  <si>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</si>
  <si>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</si>
  <si>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</si>
  <si>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</si>
  <si>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</si>
  <si>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</si>
  <si>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</si>
  <si>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</si>
  <si>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</si>
  <si>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</si>
  <si>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</si>
  <si>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</si>
  <si>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</si>
  <si>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</si>
  <si>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</si>
  <si>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</si>
  <si>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</si>
  <si>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</si>
  <si>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</si>
  <si>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</si>
  <si>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</si>
  <si>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</si>
  <si>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</si>
  <si>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</si>
  <si>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</si>
  <si>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</si>
  <si>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</si>
  <si>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</si>
  <si>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</si>
  <si>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</si>
  <si>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</si>
  <si>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</si>
  <si>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</si>
  <si>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</si>
  <si>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</si>
  <si>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</si>
  <si>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</si>
  <si>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</si>
  <si>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</si>
  <si>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</si>
  <si>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</si>
  <si>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</si>
  <si>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</si>
  <si>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</si>
  <si>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</si>
  <si>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</si>
  <si>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</si>
  <si>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</si>
  <si>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</si>
  <si>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</si>
  <si>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</si>
  <si>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</si>
  <si>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</si>
  <si>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</si>
  <si>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</si>
  <si>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</si>
  <si>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</si>
  <si>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</si>
  <si>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</si>
  <si>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</si>
  <si>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</si>
  <si>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</si>
  <si>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</si>
  <si>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</si>
  <si>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</si>
  <si>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</si>
  <si>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</si>
  <si>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</si>
  <si>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</si>
  <si>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</si>
  <si>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</si>
  <si>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</si>
  <si>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</si>
  <si>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</si>
  <si>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</si>
  <si>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</si>
  <si>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</si>
  <si>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</si>
  <si>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</si>
  <si>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</si>
  <si>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</si>
  <si>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</si>
  <si>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</si>
  <si>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</si>
  <si>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</si>
  <si>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</si>
  <si>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</si>
  <si>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</si>
  <si>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</si>
  <si>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</si>
  <si>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</si>
  <si>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</si>
  <si>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</si>
  <si>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</si>
  <si>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</si>
  <si>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</si>
  <si>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</si>
  <si>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</si>
  <si>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</si>
  <si>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</si>
  <si>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</si>
  <si>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</si>
  <si>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</si>
  <si>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</si>
  <si>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</si>
  <si>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</si>
  <si>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</si>
  <si>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</si>
  <si>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</si>
  <si>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</si>
  <si>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</si>
  <si>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</si>
  <si>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</si>
  <si>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</si>
  <si>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</si>
  <si>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</si>
  <si>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</si>
  <si>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</si>
  <si>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</si>
  <si>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</si>
  <si>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</si>
  <si>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</si>
  <si>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</si>
  <si>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</si>
  <si>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</si>
  <si>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</si>
  <si>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</si>
  <si>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</si>
  <si>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</si>
  <si>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</si>
  <si>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</si>
  <si>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</si>
  <si>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</si>
  <si>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</si>
  <si>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</si>
  <si>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</si>
  <si>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</si>
  <si>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</si>
  <si>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</si>
  <si>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</si>
  <si>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</si>
  <si>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</si>
  <si>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</si>
  <si>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</si>
  <si>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</si>
  <si>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</si>
  <si>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</si>
  <si>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</si>
  <si>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</si>
  <si>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</si>
  <si>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</si>
  <si>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</si>
  <si>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</si>
  <si>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</si>
  <si>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</si>
  <si>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</si>
  <si>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</si>
  <si>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</si>
  <si>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</si>
  <si>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</si>
  <si>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</si>
  <si>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</si>
  <si>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</si>
  <si>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</si>
  <si>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</si>
  <si>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</si>
  <si>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</si>
  <si>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</si>
  <si>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</si>
  <si>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</si>
  <si>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</si>
  <si>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</si>
  <si>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</si>
  <si>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</si>
  <si>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</si>
  <si>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</si>
  <si>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</si>
  <si>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</si>
  <si>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</si>
  <si>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</si>
  <si>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</si>
  <si>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</si>
  <si>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</si>
  <si>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</si>
  <si>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</si>
  <si>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</si>
  <si>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</si>
  <si>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</si>
  <si>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</si>
  <si>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</si>
  <si>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</si>
  <si>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</si>
  <si>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</si>
  <si>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</si>
  <si>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</si>
  <si>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</si>
  <si>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</si>
  <si>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</si>
  <si>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</si>
  <si>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</si>
  <si>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</si>
  <si>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</si>
  <si>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</si>
  <si>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</si>
  <si>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</si>
  <si>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</si>
  <si>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</si>
  <si>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</si>
  <si>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</si>
  <si>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</si>
  <si>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</si>
  <si>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</si>
  <si>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</si>
  <si>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</si>
  <si>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</si>
  <si>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</si>
  <si>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</si>
  <si>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</si>
  <si>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</si>
  <si>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</si>
  <si>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</si>
  <si>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</si>
  <si>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</si>
  <si>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</si>
  <si>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</si>
  <si>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</si>
  <si>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</si>
  <si>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</si>
  <si>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</si>
  <si>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</si>
  <si>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</si>
  <si>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</si>
  <si>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</si>
  <si>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</si>
  <si>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</si>
  <si>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</si>
  <si>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</si>
  <si>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</si>
  <si>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</si>
  <si>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</si>
  <si>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</si>
  <si>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</si>
  <si>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</si>
  <si>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</si>
  <si>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</si>
  <si>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</si>
  <si>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</si>
  <si>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</si>
  <si>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</si>
  <si>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</si>
  <si>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</si>
  <si>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</si>
  <si>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</si>
  <si>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</si>
  <si>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</si>
  <si>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</si>
  <si>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</si>
  <si>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</si>
  <si>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</si>
  <si>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</si>
  <si>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</si>
  <si>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</si>
  <si>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</si>
  <si>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</si>
  <si>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</si>
  <si>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</si>
  <si>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</si>
  <si>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</si>
  <si>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</si>
  <si>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</si>
  <si>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</si>
  <si>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</si>
  <si>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</si>
  <si>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</si>
  <si>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</si>
  <si>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</si>
  <si>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</si>
  <si>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</si>
  <si>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</si>
  <si>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</si>
  <si>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</si>
  <si>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</si>
  <si>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</si>
  <si>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</si>
  <si>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</si>
  <si>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</si>
  <si>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</si>
  <si>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</si>
  <si>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</si>
  <si>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</si>
  <si>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</si>
  <si>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</si>
  <si>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</si>
  <si>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</si>
  <si>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</si>
  <si>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</si>
  <si>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</si>
  <si>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</si>
  <si>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</si>
  <si>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</si>
  <si>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</si>
  <si>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</si>
  <si>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</si>
  <si>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</si>
  <si>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</si>
  <si>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</si>
  <si>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</si>
  <si>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</si>
  <si>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</si>
  <si>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</si>
  <si>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</si>
  <si>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</si>
  <si>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</si>
  <si>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</si>
  <si>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</si>
  <si>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</si>
  <si>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</si>
  <si>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</si>
  <si>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</si>
  <si>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</si>
  <si>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</si>
  <si>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</si>
  <si>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</si>
  <si>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</si>
  <si>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</si>
  <si>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</si>
  <si>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</si>
  <si>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</si>
  <si>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</si>
  <si>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</si>
  <si>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</si>
  <si>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</si>
  <si>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</si>
  <si>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</si>
  <si>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</si>
  <si>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</si>
  <si>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</si>
  <si>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</si>
  <si>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</si>
  <si>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</si>
  <si>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</si>
  <si>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</si>
  <si>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</si>
  <si>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</si>
  <si>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</si>
  <si>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</si>
  <si>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</si>
  <si>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</si>
  <si>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</si>
  <si>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</si>
  <si>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</si>
  <si>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</si>
  <si>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</si>
  <si>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</si>
  <si>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</si>
  <si>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</si>
  <si>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</si>
  <si>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</si>
  <si>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</si>
  <si>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</si>
  <si>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</si>
  <si>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</si>
  <si>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</si>
  <si>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</si>
  <si>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</si>
  <si>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</si>
  <si>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</si>
  <si>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</si>
  <si>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</si>
  <si>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</si>
  <si>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</si>
  <si>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</si>
  <si>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</si>
  <si>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</si>
  <si>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</si>
  <si>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</si>
  <si>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</si>
  <si>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</si>
  <si>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</si>
  <si>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</si>
  <si>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</si>
  <si>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</si>
  <si>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</si>
  <si>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</si>
  <si>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</si>
  <si>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</si>
  <si>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</si>
  <si>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</si>
  <si>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</si>
  <si>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</si>
  <si>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</si>
  <si>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</si>
  <si>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</si>
  <si>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</si>
  <si>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</si>
  <si>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</si>
  <si>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</si>
  <si>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</si>
  <si>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</si>
  <si>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</si>
  <si>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</si>
  <si>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</si>
  <si>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</si>
  <si>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</si>
  <si>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</si>
  <si>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</si>
  <si>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</si>
  <si>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</si>
  <si>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</si>
  <si>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</si>
  <si>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</si>
  <si>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</si>
  <si>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</si>
  <si>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</si>
  <si>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</si>
  <si>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</si>
  <si>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</si>
  <si>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</si>
  <si>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</si>
  <si>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</si>
  <si>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</si>
  <si>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</si>
  <si>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</si>
  <si>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</si>
  <si>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</si>
  <si>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</si>
  <si>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</si>
  <si>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</si>
  <si>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</si>
  <si>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</si>
  <si>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</si>
  <si>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</si>
  <si>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</si>
  <si>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</si>
  <si>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</si>
  <si>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</si>
  <si>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</si>
  <si>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</si>
  <si>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</si>
  <si>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</si>
  <si>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</si>
  <si>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</si>
  <si>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</si>
  <si>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</si>
  <si>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</si>
  <si>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</si>
  <si>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</si>
  <si>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</si>
  <si>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</si>
  <si>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</si>
  <si>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</si>
  <si>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</si>
  <si>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</si>
  <si>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</si>
  <si>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</si>
  <si>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</si>
  <si>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</si>
  <si>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</si>
  <si>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</si>
  <si>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</si>
  <si>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</si>
  <si>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</si>
  <si>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</si>
  <si>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</si>
  <si>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</si>
  <si>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</si>
  <si>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</si>
  <si>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</si>
  <si>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</si>
  <si>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</si>
  <si>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</si>
  <si>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</si>
  <si>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</si>
  <si>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</si>
  <si>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</si>
  <si>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</si>
  <si>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</si>
  <si>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</si>
  <si>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</si>
  <si>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</si>
  <si>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</si>
  <si>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</si>
  <si>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</si>
  <si>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</si>
  <si>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</si>
  <si>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</si>
  <si>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</si>
  <si>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</si>
  <si>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</si>
  <si>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</si>
  <si>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</si>
  <si>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</si>
  <si>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</si>
  <si>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</si>
  <si>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</si>
  <si>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</si>
  <si>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</si>
  <si>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</si>
  <si>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</si>
  <si>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</si>
  <si>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</si>
  <si>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</si>
  <si>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</si>
  <si>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</si>
  <si>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</si>
  <si>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</si>
  <si>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</si>
  <si>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</si>
  <si>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</si>
  <si>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</si>
  <si>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</si>
  <si>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</si>
  <si>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</si>
  <si>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</si>
  <si>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</si>
  <si>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</si>
  <si>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</si>
  <si>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</si>
  <si>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</si>
  <si>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</si>
  <si>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</si>
  <si>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</si>
  <si>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</si>
  <si>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</si>
  <si>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</si>
  <si>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</si>
  <si>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</si>
  <si>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</si>
  <si>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</si>
  <si>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</si>
  <si>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</si>
  <si>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</si>
  <si>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</si>
  <si>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</si>
  <si>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</si>
  <si>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</si>
  <si>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</si>
  <si>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</si>
  <si>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</si>
  <si>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</si>
  <si>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</si>
  <si>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</si>
  <si>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</si>
  <si>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</si>
  <si>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</si>
  <si>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</si>
  <si>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</si>
  <si>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</si>
  <si>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</si>
  <si>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</si>
  <si>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</si>
  <si>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</si>
  <si>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</si>
  <si>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</si>
  <si>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</si>
  <si>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</si>
  <si>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</si>
  <si>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</si>
  <si>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</si>
  <si>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</si>
  <si>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</si>
  <si>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</si>
  <si>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</si>
  <si>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</si>
  <si>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</si>
  <si>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</si>
  <si>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</si>
  <si>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</si>
  <si>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</si>
  <si>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</si>
  <si>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</si>
  <si>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</si>
  <si>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</si>
  <si>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</si>
  <si>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</si>
  <si>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</si>
  <si>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</si>
  <si>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</si>
  <si>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</si>
  <si>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</si>
  <si>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</si>
  <si>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</si>
  <si>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</si>
  <si>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</si>
  <si>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</si>
  <si>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</si>
  <si>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</si>
  <si>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</si>
  <si>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</si>
  <si>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</si>
  <si>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</si>
  <si>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</si>
  <si>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</si>
  <si>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</si>
  <si>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</si>
  <si>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</si>
  <si>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</si>
  <si>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</si>
  <si>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</si>
  <si>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</si>
  <si>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</si>
  <si>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</si>
  <si>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</si>
  <si>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</si>
  <si>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</si>
  <si>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</si>
  <si>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</si>
  <si>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</si>
  <si>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</si>
  <si>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</si>
  <si>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</si>
  <si>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</si>
  <si>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</si>
  <si>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</si>
  <si>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</si>
  <si>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</si>
  <si>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</si>
  <si>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</si>
  <si>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</si>
  <si>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</si>
  <si>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</si>
  <si>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</si>
  <si>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</si>
  <si>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</si>
  <si>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</si>
  <si>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</si>
  <si>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</si>
  <si>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</si>
  <si>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</si>
  <si>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</si>
  <si>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</si>
  <si>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</si>
  <si>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</si>
  <si>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</si>
  <si>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</si>
  <si>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</si>
  <si>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</si>
  <si>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</si>
  <si>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</si>
  <si>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</si>
  <si>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</si>
  <si>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</si>
  <si>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</si>
  <si>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</si>
  <si>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</si>
  <si>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</si>
  <si>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</si>
  <si>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</si>
  <si>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</si>
  <si>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</si>
  <si>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</si>
  <si>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</si>
  <si>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</si>
  <si>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</si>
  <si>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</si>
  <si>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</si>
  <si>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</si>
  <si>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</si>
  <si>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</si>
  <si>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</si>
  <si>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</si>
  <si>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</si>
  <si>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</si>
  <si>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</si>
  <si>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</si>
  <si>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</si>
  <si>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</si>
  <si>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</si>
  <si>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</si>
  <si>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</si>
  <si>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</si>
  <si>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</si>
  <si>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</si>
  <si>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</si>
  <si>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</si>
  <si>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</si>
  <si>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</si>
  <si>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</si>
  <si>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</si>
  <si>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</si>
  <si>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</si>
  <si>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</si>
  <si>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</si>
  <si>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</si>
  <si>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</si>
  <si>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</si>
  <si>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</si>
  <si>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</si>
  <si>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</si>
  <si>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</si>
  <si>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</si>
  <si>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</si>
  <si>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</si>
  <si>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</si>
  <si>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</si>
  <si>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</si>
  <si>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</si>
  <si>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</si>
  <si>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</si>
  <si>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</si>
  <si>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</si>
  <si>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</si>
  <si>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</si>
  <si>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</si>
  <si>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</si>
  <si>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</si>
  <si>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</si>
  <si>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</si>
  <si>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</si>
  <si>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</si>
  <si>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</si>
  <si>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</si>
  <si>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</si>
  <si>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</si>
  <si>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</si>
  <si>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</si>
  <si>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</si>
  <si>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</si>
  <si>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</si>
  <si>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</si>
  <si>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</si>
  <si>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</si>
  <si>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</si>
  <si>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</si>
  <si>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</si>
  <si>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</si>
  <si>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</si>
  <si>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</si>
  <si>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</si>
  <si>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</si>
  <si>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</si>
  <si>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</si>
  <si>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</si>
  <si>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</si>
  <si>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</si>
  <si>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</si>
  <si>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</si>
  <si>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</si>
  <si>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</si>
  <si>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</si>
  <si>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</si>
  <si>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</si>
  <si>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</si>
  <si>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</si>
  <si>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</si>
  <si>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</si>
  <si>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</si>
  <si>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</si>
  <si>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</si>
  <si>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</si>
  <si>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</si>
  <si>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</si>
  <si>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</si>
  <si>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</si>
  <si>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</si>
  <si>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</si>
  <si>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</si>
  <si>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</si>
  <si>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</si>
  <si>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</si>
  <si>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</si>
  <si>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</si>
  <si>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</si>
  <si>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</si>
  <si>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</si>
  <si>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</si>
  <si>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</si>
  <si>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</si>
  <si>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</si>
  <si>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</si>
  <si>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</si>
  <si>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</si>
  <si>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</si>
  <si>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</si>
  <si>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</si>
  <si>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</si>
  <si>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</si>
  <si>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</si>
  <si>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</si>
  <si>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</si>
  <si>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</si>
  <si>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</si>
  <si>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</si>
  <si>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</si>
  <si>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</si>
  <si>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</si>
  <si>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</si>
  <si>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</si>
  <si>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</si>
  <si>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</si>
  <si>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</si>
  <si>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</si>
  <si>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</si>
  <si>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</si>
  <si>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</si>
  <si>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</si>
  <si>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</si>
  <si>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</si>
  <si>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</si>
  <si>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</si>
  <si>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</si>
  <si>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</si>
  <si>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</si>
  <si>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</si>
  <si>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</si>
  <si>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</si>
  <si>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</si>
  <si>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</si>
  <si>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</si>
  <si>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</si>
  <si>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</si>
  <si>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</si>
  <si>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</si>
  <si>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</si>
  <si>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</si>
  <si>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</si>
  <si>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</si>
  <si>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</si>
  <si>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</si>
  <si>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</si>
  <si>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</si>
  <si>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</si>
  <si>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</si>
  <si>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</si>
  <si>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</si>
  <si>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</si>
  <si>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</si>
  <si>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</si>
  <si>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</si>
  <si>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</si>
  <si>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</si>
  <si>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</si>
  <si>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</si>
  <si>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</si>
  <si>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</si>
  <si>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</si>
  <si>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</si>
  <si>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</si>
  <si>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</si>
  <si>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</si>
  <si>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</si>
  <si>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</si>
  <si>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</si>
  <si>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</si>
  <si>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</si>
  <si>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</si>
  <si>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</si>
  <si>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</si>
  <si>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</si>
  <si>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</si>
  <si>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</si>
  <si>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</si>
  <si>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</si>
  <si>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</si>
  <si>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</si>
  <si>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</si>
  <si>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</si>
  <si>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</si>
  <si>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</si>
  <si>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</si>
  <si>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</si>
  <si>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</si>
  <si>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</si>
  <si>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</si>
  <si>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</si>
  <si>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</si>
  <si>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</si>
  <si>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</si>
  <si>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</si>
  <si>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</si>
  <si>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</si>
  <si>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</si>
  <si>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</si>
  <si>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</si>
  <si>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</si>
  <si>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</si>
  <si>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</si>
  <si>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</si>
  <si>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</si>
  <si>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</si>
  <si>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</si>
  <si>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</si>
  <si>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</si>
  <si>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</si>
  <si>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</si>
  <si>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</si>
  <si>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</si>
  <si>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</si>
  <si>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</si>
  <si>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</si>
  <si>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</si>
  <si>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</si>
  <si>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</si>
  <si>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</si>
  <si>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</si>
  <si>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</si>
  <si>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</si>
  <si>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</si>
  <si>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</si>
  <si>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</si>
  <si>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</si>
  <si>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</si>
  <si>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</si>
  <si>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</si>
  <si>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</si>
  <si>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</si>
  <si>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</si>
  <si>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</si>
  <si>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</si>
  <si>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</si>
  <si>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</si>
  <si>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</si>
  <si>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</si>
  <si>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</si>
  <si>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</si>
  <si>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</si>
  <si>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</si>
  <si>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</si>
  <si>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</si>
  <si>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</si>
  <si>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</si>
  <si>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</si>
  <si>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</si>
  <si>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</si>
  <si>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</si>
  <si>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</si>
  <si>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</si>
  <si>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</si>
  <si>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</si>
  <si>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</si>
  <si>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</si>
  <si>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</si>
  <si>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</si>
  <si>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</si>
  <si>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</si>
  <si>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</si>
  <si>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</si>
  <si>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</si>
  <si>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</si>
  <si>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</si>
  <si>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</si>
  <si>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</si>
  <si>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</si>
  <si>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</si>
  <si>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</si>
  <si>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</si>
  <si>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</si>
  <si>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</si>
  <si>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</si>
  <si>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</si>
  <si>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</si>
  <si>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</si>
  <si>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</si>
  <si>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</si>
  <si>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</si>
  <si>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</si>
  <si>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</si>
  <si>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</si>
  <si>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</si>
  <si>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</si>
  <si>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</si>
  <si>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</si>
  <si>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</si>
  <si>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</si>
  <si>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</si>
  <si>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</si>
  <si>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</si>
  <si>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</si>
  <si>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</si>
  <si>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</si>
  <si>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</si>
  <si>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</si>
  <si>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</si>
  <si>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</si>
  <si>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</si>
  <si>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</si>
  <si>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</si>
  <si>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</si>
  <si>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</si>
  <si>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</si>
  <si>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</si>
  <si>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</si>
  <si>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</si>
  <si>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</si>
  <si>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</si>
  <si>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</si>
  <si>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</si>
  <si>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</si>
  <si>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</si>
  <si>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</si>
  <si>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</si>
  <si>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</si>
  <si>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</si>
  <si>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</si>
  <si>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</si>
  <si>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</si>
  <si>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</si>
  <si>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</si>
  <si>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</si>
  <si>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</si>
  <si>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</si>
  <si>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</si>
  <si>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</si>
  <si>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</si>
  <si>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</si>
  <si>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</si>
  <si>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</si>
  <si>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</si>
  <si>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</si>
  <si>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</si>
  <si>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</si>
  <si>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</si>
  <si>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</si>
  <si>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</si>
  <si>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</si>
  <si>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</si>
  <si>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</si>
  <si>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</si>
  <si>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</si>
  <si>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</si>
  <si>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</si>
  <si>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</si>
  <si>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</si>
  <si>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</si>
  <si>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</si>
  <si>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</si>
  <si>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</si>
  <si>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</si>
  <si>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</si>
  <si>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</si>
  <si>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</si>
  <si>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</si>
  <si>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</si>
  <si>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</si>
  <si>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</si>
  <si>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</si>
  <si>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</si>
  <si>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</si>
  <si>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</si>
  <si>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</si>
  <si>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</si>
  <si>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</si>
  <si>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</si>
  <si>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</si>
  <si>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</si>
  <si>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</si>
  <si>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</si>
  <si>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</si>
  <si>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</si>
  <si>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</si>
  <si>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</si>
  <si>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</si>
  <si>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</si>
  <si>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</si>
  <si>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</si>
  <si>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</si>
  <si>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</si>
  <si>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</si>
  <si>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</si>
  <si>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</si>
  <si>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</si>
  <si>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</si>
  <si>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</si>
  <si>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</si>
  <si>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</si>
  <si>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</si>
  <si>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</si>
  <si>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</si>
  <si>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</si>
  <si>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</si>
  <si>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</si>
  <si>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</si>
  <si>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</si>
  <si>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</si>
  <si>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</si>
  <si>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</si>
  <si>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</si>
  <si>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</si>
  <si>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</si>
  <si>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</si>
  <si>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</si>
  <si>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</si>
  <si>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</si>
  <si>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</si>
  <si>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</si>
  <si>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</si>
  <si>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</si>
  <si>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</si>
  <si>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</si>
  <si>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</si>
  <si>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</si>
  <si>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</si>
  <si>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</si>
  <si>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</si>
  <si>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</si>
  <si>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</si>
  <si>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</si>
  <si>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</si>
  <si>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</si>
  <si>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</si>
  <si>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</si>
  <si>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</si>
  <si>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</si>
  <si>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</si>
  <si>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</si>
  <si>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</si>
  <si>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</si>
  <si>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</si>
  <si>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</si>
  <si>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</si>
  <si>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</si>
  <si>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</si>
  <si>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</si>
  <si>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</si>
  <si>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</si>
  <si>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</si>
  <si>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</si>
  <si>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</si>
  <si>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</si>
  <si>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</si>
  <si>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</si>
  <si>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</si>
  <si>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</si>
  <si>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</si>
  <si>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</si>
  <si>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</si>
  <si>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</si>
  <si>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</si>
  <si>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</si>
  <si>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</si>
  <si>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</si>
  <si>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</si>
  <si>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</si>
  <si>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</si>
  <si>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</si>
  <si>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</si>
  <si>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</si>
  <si>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</si>
  <si>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</si>
  <si>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</si>
  <si>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</si>
  <si>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</si>
  <si>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</si>
  <si>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</si>
  <si>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</si>
  <si>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</si>
  <si>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</si>
  <si>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</si>
  <si>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</si>
  <si>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</si>
  <si>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</si>
  <si>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</si>
  <si>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</si>
  <si>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</si>
  <si>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</si>
  <si>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</si>
  <si>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</si>
  <si>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</si>
  <si>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</si>
  <si>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</si>
  <si>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</si>
  <si>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</si>
  <si>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</si>
  <si>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</si>
  <si>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</si>
  <si>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</si>
  <si>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</si>
  <si>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</si>
  <si>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</si>
  <si>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</si>
  <si>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</si>
  <si>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</si>
  <si>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</si>
  <si>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</si>
  <si>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</si>
  <si>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</si>
  <si>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</si>
  <si>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</si>
  <si>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</si>
  <si>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</si>
  <si>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</si>
  <si>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</si>
  <si>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</si>
  <si>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</si>
  <si>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</si>
  <si>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</si>
  <si>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</si>
  <si>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</si>
  <si>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</si>
  <si>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</si>
  <si>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</si>
  <si>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</si>
  <si>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</si>
  <si>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</si>
  <si>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</si>
  <si>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</si>
  <si>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</si>
  <si>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</si>
  <si>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</si>
  <si>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</si>
  <si>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</si>
  <si>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</si>
  <si>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</si>
  <si>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</si>
  <si>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</si>
  <si>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</si>
  <si>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</si>
  <si>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</si>
  <si>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</si>
  <si>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</si>
  <si>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</si>
  <si>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</si>
  <si>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</si>
  <si>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</si>
  <si>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</si>
  <si>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</si>
  <si>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</si>
  <si>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</si>
  <si>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</si>
  <si>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</si>
  <si>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</si>
  <si>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</si>
  <si>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</si>
  <si>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</si>
  <si>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</si>
  <si>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</si>
  <si>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</si>
  <si>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</si>
  <si>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</si>
  <si>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</si>
  <si>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</si>
  <si>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</si>
  <si>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</si>
  <si>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</si>
  <si>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</si>
  <si>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</si>
  <si>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</si>
  <si>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</si>
  <si>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</si>
  <si>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</si>
  <si>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</si>
  <si>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</si>
  <si>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</si>
  <si>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</si>
  <si>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</si>
  <si>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</si>
  <si>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</si>
  <si>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</si>
  <si>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</si>
  <si>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</si>
  <si>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</si>
  <si>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</si>
  <si>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</si>
  <si>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</si>
  <si>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</si>
  <si>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</si>
  <si>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</si>
  <si>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</si>
  <si>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</si>
  <si>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</si>
  <si>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</si>
  <si>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</si>
  <si>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</si>
  <si>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</si>
  <si>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</si>
  <si>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</si>
  <si>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</si>
  <si>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</si>
  <si>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</si>
  <si>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</si>
  <si>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</si>
  <si>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</si>
  <si>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</si>
  <si>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</si>
  <si>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</si>
  <si>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</si>
  <si>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</si>
  <si>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</si>
  <si>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</si>
  <si>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</si>
  <si>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</si>
  <si>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</si>
  <si>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</si>
  <si>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</si>
  <si>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</si>
  <si>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</si>
  <si>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</si>
  <si>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</si>
  <si>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</si>
  <si>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</si>
  <si>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</si>
  <si>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</si>
  <si>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</si>
  <si>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</si>
  <si>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</si>
  <si>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</si>
  <si>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</si>
  <si>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</si>
  <si>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</si>
  <si>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</si>
  <si>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</si>
  <si>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</si>
  <si>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</si>
  <si>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</si>
  <si>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</si>
  <si>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</si>
  <si>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</si>
  <si>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</si>
  <si>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</si>
  <si>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</si>
  <si>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</si>
  <si>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</si>
  <si>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</si>
  <si>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</si>
  <si>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</si>
  <si>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</si>
  <si>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</si>
  <si>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</si>
  <si>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</si>
  <si>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</si>
  <si>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</si>
  <si>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</si>
  <si>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</si>
  <si>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</si>
  <si>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</si>
  <si>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</si>
  <si>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</si>
  <si>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</si>
  <si>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</si>
  <si>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</si>
  <si>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</si>
  <si>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</si>
  <si>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</si>
  <si>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</si>
  <si>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</si>
  <si>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</si>
  <si>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</si>
  <si>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</si>
  <si>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</si>
  <si>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</si>
  <si>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</si>
  <si>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</si>
  <si>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</si>
  <si>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</si>
  <si>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</si>
  <si>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</si>
  <si>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</si>
  <si>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</si>
  <si>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</si>
  <si>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</si>
  <si>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</si>
  <si>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</si>
  <si>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</si>
  <si>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</si>
  <si>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</si>
  <si>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</si>
  <si>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</si>
  <si>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</si>
  <si>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</si>
  <si>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</si>
  <si>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</si>
  <si>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</si>
  <si>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</si>
  <si>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</si>
  <si>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</si>
  <si>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</si>
  <si>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</si>
  <si>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</si>
  <si>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</si>
  <si>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</si>
  <si>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</si>
  <si>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</si>
  <si>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</si>
  <si>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</si>
  <si>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</si>
  <si>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</si>
  <si>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</si>
  <si>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</si>
  <si>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</si>
  <si>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</si>
  <si>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</si>
  <si>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</si>
  <si>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</si>
  <si>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</si>
  <si>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</si>
  <si>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</si>
  <si>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</si>
  <si>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</si>
  <si>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</si>
  <si>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</si>
  <si>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</si>
  <si>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</si>
  <si>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</si>
  <si>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</si>
  <si>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</si>
  <si>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</si>
  <si>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</si>
  <si>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</si>
  <si>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</si>
  <si>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</si>
  <si>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</si>
  <si>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</si>
  <si>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</si>
  <si>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</si>
  <si>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</si>
  <si>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</si>
  <si>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</si>
  <si>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</si>
  <si>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</si>
  <si>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</si>
  <si>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</si>
  <si>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</si>
  <si>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</si>
  <si>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</si>
  <si>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</si>
  <si>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</si>
  <si>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</si>
  <si>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</si>
  <si>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</si>
  <si>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</si>
  <si>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</si>
  <si>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</si>
  <si>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</si>
  <si>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</si>
  <si>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</si>
  <si>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</si>
  <si>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</si>
  <si>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</si>
  <si>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</si>
  <si>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</si>
  <si>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</si>
  <si>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</si>
  <si>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</si>
  <si>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</si>
  <si>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</si>
  <si>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</si>
  <si>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</si>
  <si>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</si>
  <si>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</si>
  <si>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</si>
  <si>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</si>
  <si>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</si>
  <si>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</si>
  <si>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</si>
  <si>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</si>
  <si>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</si>
  <si>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</si>
  <si>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</si>
  <si>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</si>
  <si>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</si>
  <si>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</si>
  <si>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</si>
  <si>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</si>
  <si>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</si>
  <si>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</si>
  <si>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</si>
  <si>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</si>
  <si>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</si>
  <si>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</si>
  <si>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</si>
  <si>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</si>
  <si>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</si>
  <si>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</si>
  <si>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</si>
  <si>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</si>
  <si>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</si>
  <si>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</si>
  <si>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</si>
  <si>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</si>
  <si>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</si>
  <si>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</si>
  <si>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</si>
  <si>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</si>
  <si>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</si>
  <si>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</si>
  <si>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</si>
  <si>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</si>
  <si>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</si>
  <si>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</si>
  <si>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</si>
  <si>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</si>
  <si>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</si>
  <si>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</si>
  <si>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</si>
  <si>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</si>
  <si>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</si>
  <si>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</si>
  <si>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</si>
  <si>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</si>
  <si>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</si>
  <si>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</si>
  <si>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</si>
  <si>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</si>
  <si>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</si>
  <si>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</si>
  <si>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</si>
  <si>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</si>
  <si>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</si>
  <si>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</si>
  <si>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</si>
  <si>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</si>
  <si>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</si>
  <si>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</si>
  <si>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</si>
  <si>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</si>
  <si>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</si>
  <si>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</si>
  <si>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</si>
  <si>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</si>
  <si>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</si>
  <si>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</si>
  <si>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</si>
  <si>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</si>
  <si>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</si>
  <si>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</si>
  <si>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</si>
  <si>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</si>
  <si>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</si>
  <si>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</si>
  <si>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</si>
  <si>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</si>
  <si>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</si>
  <si>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</si>
  <si>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</si>
  <si>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</si>
  <si>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</si>
  <si>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</si>
  <si>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</si>
  <si>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</si>
  <si>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</si>
  <si>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</si>
  <si>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</si>
  <si>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</si>
  <si>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</si>
  <si>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</si>
  <si>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</si>
  <si>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</si>
  <si>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</si>
  <si>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</si>
  <si>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</si>
  <si>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</si>
  <si>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</si>
  <si>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</si>
  <si>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</si>
  <si>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</si>
  <si>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</si>
  <si>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</si>
  <si>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</si>
  <si>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</si>
  <si>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</si>
  <si>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</si>
  <si>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</si>
  <si>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</si>
  <si>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</si>
  <si>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</si>
  <si>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</si>
  <si>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</si>
  <si>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</si>
  <si>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</si>
  <si>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</si>
  <si>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</si>
  <si>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</si>
  <si>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</si>
  <si>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</si>
  <si>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</si>
  <si>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</si>
  <si>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</si>
  <si>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</si>
  <si>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</si>
  <si>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</si>
  <si>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</si>
  <si>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</si>
  <si>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</si>
  <si>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</si>
  <si>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</si>
  <si>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</si>
  <si>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</si>
  <si>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</si>
  <si>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</si>
  <si>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</si>
  <si>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</si>
  <si>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</si>
  <si>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</si>
  <si>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</si>
  <si>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</si>
  <si>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</si>
  <si>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</si>
  <si>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</si>
  <si>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</si>
  <si>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</si>
  <si>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</si>
  <si>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</si>
  <si>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</si>
  <si>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</si>
  <si>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</si>
  <si>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</si>
  <si>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</si>
  <si>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</si>
  <si>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</si>
  <si>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</si>
  <si>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</si>
  <si>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</si>
  <si>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</si>
  <si>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</si>
  <si>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</si>
  <si>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</si>
  <si>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</si>
  <si>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</si>
  <si>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</si>
  <si>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</si>
  <si>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</si>
  <si>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</si>
  <si>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</si>
  <si>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</si>
  <si>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</si>
  <si>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</si>
  <si>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</si>
  <si>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</si>
  <si>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</si>
  <si>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</si>
  <si>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</si>
  <si>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</si>
  <si>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</si>
  <si>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</si>
  <si>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</si>
  <si>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</si>
  <si>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</si>
  <si>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</si>
  <si>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</si>
  <si>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</si>
  <si>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</si>
  <si>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</si>
  <si>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</si>
  <si>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</si>
  <si>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</si>
  <si>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</si>
  <si>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</si>
  <si>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</si>
  <si>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</si>
  <si>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</si>
  <si>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</si>
  <si>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</si>
  <si>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</si>
  <si>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</si>
  <si>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</si>
  <si>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</si>
  <si>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</si>
  <si>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</si>
  <si>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</si>
  <si>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</si>
  <si>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</si>
  <si>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</si>
  <si>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</si>
  <si>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</si>
  <si>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</si>
  <si>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</si>
  <si>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</si>
  <si>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</si>
  <si>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</si>
  <si>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</si>
  <si>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</si>
  <si>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</si>
  <si>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</si>
  <si>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</si>
  <si>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</si>
  <si>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</si>
  <si>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</si>
  <si>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</si>
  <si>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</si>
  <si>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</si>
  <si>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</si>
  <si>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</si>
  <si>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</si>
  <si>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</si>
  <si>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</si>
  <si>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</si>
  <si>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</si>
  <si>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</si>
  <si>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</si>
  <si>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</si>
  <si>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</si>
  <si>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</si>
  <si>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</si>
  <si>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</si>
  <si>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</si>
  <si>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</si>
  <si>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</si>
  <si>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</si>
  <si>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</si>
  <si>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</si>
  <si>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</si>
  <si>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</si>
  <si>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</si>
  <si>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</si>
  <si>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</si>
  <si>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</si>
  <si>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</si>
  <si>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</si>
  <si>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</si>
  <si>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</si>
  <si>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</si>
  <si>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</si>
  <si>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</si>
  <si>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</si>
  <si>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</si>
  <si>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</si>
  <si>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</si>
  <si>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</si>
  <si>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</si>
  <si>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</si>
  <si>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</si>
  <si>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</si>
  <si>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</si>
  <si>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</si>
  <si>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</si>
  <si>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</si>
  <si>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</si>
  <si>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</si>
  <si>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</si>
  <si>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</si>
  <si>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</si>
  <si>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</si>
  <si>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</si>
  <si>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</si>
  <si>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</si>
  <si>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</si>
  <si>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</si>
  <si>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</si>
  <si>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</si>
  <si>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</si>
  <si>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</si>
  <si>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</si>
  <si>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</si>
  <si>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</si>
  <si>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</si>
  <si>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</si>
  <si>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</si>
  <si>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</si>
  <si>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</si>
  <si>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</si>
  <si>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</si>
  <si>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</si>
  <si>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</si>
  <si>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</si>
  <si>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</si>
  <si>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</si>
  <si>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</si>
  <si>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</si>
  <si>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</si>
  <si>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</si>
  <si>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</si>
  <si>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</si>
  <si>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</si>
  <si>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</si>
  <si>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</si>
  <si>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</si>
  <si>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</si>
  <si>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</si>
  <si>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</si>
  <si>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</si>
  <si>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</si>
  <si>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</si>
  <si>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</si>
  <si>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</si>
  <si>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</si>
  <si>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</si>
  <si>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</si>
  <si>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</si>
  <si>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</si>
  <si>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</si>
  <si>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</si>
  <si>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</si>
  <si>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</si>
  <si>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</si>
  <si>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</si>
  <si>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</si>
  <si>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</si>
  <si>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</si>
  <si>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</si>
  <si>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</si>
  <si>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</si>
  <si>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</si>
  <si>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</si>
  <si>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</si>
  <si>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</si>
  <si>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</si>
  <si>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</si>
  <si>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</si>
  <si>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</si>
  <si>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</si>
  <si>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</si>
  <si>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</si>
  <si>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</si>
  <si>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</si>
  <si>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</si>
  <si>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</si>
  <si>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</si>
  <si>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</si>
  <si>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</si>
  <si>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</si>
  <si>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</si>
  <si>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</si>
  <si>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</si>
  <si>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</si>
  <si>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</si>
  <si>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</si>
  <si>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</si>
  <si>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</si>
  <si>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</si>
  <si>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</si>
  <si>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</si>
  <si>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</si>
  <si>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</si>
  <si>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</si>
  <si>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</si>
  <si>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</si>
  <si>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</si>
  <si>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</si>
  <si>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</si>
  <si>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</si>
  <si>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</si>
  <si>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</si>
  <si>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</si>
  <si>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</si>
  <si>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</si>
  <si>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</si>
  <si>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</si>
  <si>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</si>
  <si>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</si>
  <si>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</si>
  <si>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</si>
  <si>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</si>
  <si>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</si>
  <si>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</si>
  <si>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</si>
  <si>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</si>
  <si>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</si>
  <si>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</si>
  <si>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</si>
  <si>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</si>
  <si>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</si>
  <si>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</si>
  <si>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</si>
  <si>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</si>
  <si>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</si>
  <si>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</si>
  <si>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</si>
  <si>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</si>
  <si>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</si>
  <si>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</si>
  <si>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</si>
  <si>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</si>
  <si>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</si>
  <si>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</si>
  <si>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</si>
  <si>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</si>
  <si>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</si>
  <si>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</si>
  <si>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</si>
  <si>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</si>
  <si>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</si>
  <si>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</si>
  <si>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</si>
  <si>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</si>
  <si>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</si>
  <si>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</si>
  <si>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</si>
  <si>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</si>
  <si>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</si>
  <si>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</si>
  <si>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</si>
  <si>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</si>
  <si>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</si>
  <si>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</si>
  <si>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</si>
  <si>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</si>
  <si>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</si>
  <si>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</si>
  <si>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</si>
  <si>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</si>
  <si>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</si>
  <si>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</si>
  <si>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</si>
  <si>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</si>
  <si>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</si>
  <si>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</si>
  <si>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</si>
  <si>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</si>
  <si>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</si>
  <si>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</si>
  <si>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</si>
  <si>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</si>
  <si>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</si>
  <si>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</si>
  <si>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</si>
  <si>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</si>
  <si>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</si>
  <si>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</si>
  <si>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</si>
  <si>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</si>
  <si>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</si>
  <si>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</si>
  <si>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</si>
  <si>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</si>
  <si>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</si>
  <si>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</si>
  <si>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</si>
  <si>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</si>
  <si>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</si>
  <si>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</si>
  <si>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</si>
  <si>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</si>
  <si>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</si>
  <si>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</si>
  <si>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</si>
  <si>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</si>
  <si>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</si>
  <si>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</si>
  <si>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</si>
  <si>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</si>
  <si>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</si>
  <si>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</si>
  <si>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</si>
  <si>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</si>
  <si>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</si>
  <si>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</si>
  <si>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</si>
  <si>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</si>
  <si>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</si>
  <si>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</si>
  <si>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</si>
  <si>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</si>
  <si>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</si>
  <si>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</si>
  <si>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</si>
  <si>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</si>
  <si>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</si>
  <si>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</si>
  <si>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</si>
  <si>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</si>
  <si>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</si>
  <si>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</si>
  <si>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</si>
  <si>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</si>
  <si>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</si>
  <si>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</si>
  <si>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</si>
  <si>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</si>
  <si>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</si>
  <si>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</si>
  <si>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</si>
  <si>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</si>
  <si>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</si>
  <si>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</si>
  <si>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</si>
  <si>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</si>
  <si>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</si>
  <si>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</si>
  <si>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</si>
  <si>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</si>
  <si>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</si>
  <si>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</si>
  <si>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</si>
  <si>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</si>
  <si>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</si>
  <si>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</si>
  <si>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</si>
  <si>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</si>
  <si>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</si>
  <si>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</si>
  <si>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</si>
  <si>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</si>
  <si>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</si>
  <si>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</si>
  <si>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</si>
  <si>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</si>
  <si>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</si>
  <si>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</si>
  <si>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</si>
  <si>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</si>
  <si>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</si>
  <si>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</si>
  <si>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</si>
  <si>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</si>
  <si>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</si>
  <si>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</si>
  <si>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</si>
  <si>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</si>
  <si>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</si>
  <si>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</si>
  <si>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</si>
  <si>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</si>
  <si>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</si>
  <si>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</si>
  <si>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</si>
  <si>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</si>
  <si>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</si>
  <si>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</si>
  <si>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</si>
  <si>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</si>
  <si>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</si>
  <si>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</si>
  <si>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</si>
  <si>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</si>
  <si>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</si>
  <si>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</si>
  <si>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</si>
  <si>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</si>
  <si>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</si>
  <si>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</si>
  <si>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</si>
  <si>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</si>
  <si>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</si>
  <si>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</si>
  <si>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</si>
  <si>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</si>
  <si>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</si>
  <si>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</si>
  <si>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</si>
  <si>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</si>
  <si>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</si>
  <si>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</si>
  <si>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</si>
  <si>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</si>
  <si>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</si>
  <si>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</si>
  <si>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</si>
  <si>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</si>
  <si>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</si>
  <si>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</si>
  <si>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</si>
  <si>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</si>
  <si>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</si>
  <si>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</si>
  <si>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</si>
  <si>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</si>
  <si>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</si>
  <si>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</si>
  <si>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</si>
  <si>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</si>
  <si>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</si>
  <si>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</si>
  <si>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</si>
  <si>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</si>
  <si>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</si>
  <si>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</si>
  <si>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</si>
  <si>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</si>
  <si>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</si>
  <si>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</si>
  <si>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</si>
  <si>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</si>
  <si>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</si>
  <si>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</si>
  <si>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</si>
  <si>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</si>
  <si>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</si>
  <si>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</si>
  <si>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</si>
  <si>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</si>
  <si>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</si>
  <si>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</si>
  <si>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</si>
  <si>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</si>
  <si>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</si>
  <si>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</si>
  <si>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</si>
  <si>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</si>
  <si>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</si>
  <si>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</si>
  <si>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</si>
  <si>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</si>
  <si>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</si>
  <si>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</si>
  <si>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</si>
  <si>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</si>
  <si>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</si>
  <si>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</si>
  <si>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</si>
  <si>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</si>
  <si>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</si>
  <si>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</si>
  <si>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</si>
  <si>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</si>
  <si>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</si>
  <si>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</si>
  <si>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</si>
  <si>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</si>
  <si>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</si>
  <si>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</si>
  <si>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</si>
  <si>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</si>
  <si>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</si>
  <si>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</si>
  <si>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</si>
  <si>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</si>
  <si>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</si>
  <si>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</si>
  <si>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</si>
  <si>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</si>
  <si>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</si>
  <si>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</si>
  <si>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</si>
  <si>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</si>
  <si>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</si>
  <si>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</si>
  <si>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</si>
  <si>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</si>
  <si>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</si>
  <si>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</si>
  <si>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</si>
  <si>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</si>
  <si>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</si>
  <si>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</si>
  <si>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</si>
  <si>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</si>
  <si>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</si>
  <si>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</si>
  <si>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</si>
  <si>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</si>
  <si>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</si>
  <si>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</si>
  <si>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</si>
  <si>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</si>
  <si>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</si>
  <si>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</si>
  <si>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</si>
  <si>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</si>
  <si>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</si>
  <si>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</si>
  <si>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</si>
  <si>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</si>
  <si>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</si>
  <si>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</si>
  <si>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</si>
  <si>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</si>
  <si>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</si>
  <si>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</si>
  <si>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</si>
  <si>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</si>
  <si>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</si>
  <si>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</si>
  <si>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</si>
  <si>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</si>
  <si>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</si>
  <si>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</si>
  <si>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</si>
  <si>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</si>
  <si>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</si>
  <si>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</si>
  <si>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</si>
  <si>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</si>
  <si>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</si>
  <si>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</si>
  <si>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</si>
  <si>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</si>
  <si>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</si>
  <si>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</si>
  <si>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</si>
  <si>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</si>
  <si>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</si>
  <si>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</si>
  <si>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</si>
  <si>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</si>
  <si>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</si>
  <si>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</si>
  <si>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</si>
  <si>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</si>
  <si>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</si>
  <si>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</si>
  <si>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</si>
  <si>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</si>
  <si>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</si>
  <si>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</si>
  <si>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</si>
  <si>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</si>
  <si>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</si>
  <si>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</si>
  <si>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</si>
  <si>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</si>
  <si>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</si>
  <si>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</si>
  <si>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</si>
  <si>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</si>
  <si>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</si>
  <si>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</si>
  <si>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</si>
  <si>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</si>
  <si>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</si>
  <si>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</si>
  <si>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</si>
  <si>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</si>
  <si>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</si>
  <si>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</si>
  <si>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</si>
  <si>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</si>
  <si>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</si>
  <si>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</si>
  <si>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</si>
  <si>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</si>
  <si>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</si>
  <si>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</si>
  <si>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</si>
  <si>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</si>
  <si>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</si>
  <si>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</si>
  <si>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</si>
  <si>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</si>
  <si>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</si>
  <si>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</si>
  <si>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</si>
  <si>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</si>
  <si>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</si>
  <si>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</si>
  <si>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</si>
  <si>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</si>
  <si>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</si>
  <si>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</si>
  <si>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</si>
  <si>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</si>
  <si>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</si>
  <si>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</si>
  <si>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</si>
  <si>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</si>
  <si>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</si>
  <si>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</si>
  <si>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</si>
  <si>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</si>
  <si>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</si>
  <si>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</si>
  <si>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</si>
  <si>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</si>
  <si>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</si>
  <si>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</si>
  <si>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</si>
  <si>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</si>
  <si>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</si>
  <si>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</si>
  <si>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</si>
  <si>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</si>
  <si>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</si>
  <si>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</si>
  <si>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</si>
  <si>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</si>
  <si>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</si>
  <si>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</si>
  <si>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</si>
  <si>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</si>
  <si>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</si>
  <si>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</si>
  <si>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</si>
  <si>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</si>
  <si>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</si>
  <si>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</si>
  <si>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</si>
  <si>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</si>
  <si>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</si>
  <si>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</si>
  <si>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</si>
  <si>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</si>
  <si>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</si>
  <si>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</si>
  <si>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</si>
  <si>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</si>
  <si>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</si>
  <si>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</si>
  <si>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</si>
  <si>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</si>
  <si>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</si>
  <si>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</si>
  <si>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</si>
  <si>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</si>
  <si>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</si>
  <si>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</si>
  <si>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</si>
  <si>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</si>
  <si>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</si>
  <si>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</si>
  <si>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</si>
  <si>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</si>
  <si>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</si>
  <si>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</si>
  <si>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</si>
  <si>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</si>
  <si>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</si>
  <si>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</si>
  <si>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</si>
  <si>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</si>
  <si>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</si>
  <si>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</si>
  <si>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</si>
  <si>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</si>
  <si>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</si>
  <si>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</si>
  <si>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</si>
  <si>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</si>
  <si>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</si>
  <si>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</si>
  <si>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</si>
  <si>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</si>
  <si>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</si>
  <si>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</si>
  <si>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</si>
  <si>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</si>
  <si>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</si>
  <si>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</si>
  <si>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</si>
  <si>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</si>
  <si>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</si>
  <si>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</si>
  <si>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</si>
  <si>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</si>
  <si>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</si>
  <si>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</si>
  <si>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</si>
  <si>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</si>
  <si>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</si>
  <si>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</si>
  <si>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</si>
  <si>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</si>
  <si>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</si>
  <si>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</si>
  <si>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</si>
  <si>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</si>
  <si>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</si>
  <si>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</si>
  <si>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</si>
  <si>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</si>
  <si>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</si>
  <si>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</si>
  <si>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</si>
  <si>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</si>
  <si>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</si>
  <si>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</si>
  <si>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</si>
  <si>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</si>
  <si>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</si>
  <si>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</si>
  <si>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</si>
  <si>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</si>
  <si>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</si>
  <si>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</si>
  <si>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</si>
  <si>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</si>
  <si>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</si>
  <si>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</si>
  <si>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</si>
  <si>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</si>
  <si>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</si>
  <si>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</si>
  <si>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</si>
  <si>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</si>
  <si>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</si>
  <si>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</si>
  <si>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</si>
  <si>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</si>
  <si>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</si>
  <si>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</si>
  <si>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</si>
  <si>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</si>
  <si>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</si>
  <si>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</si>
  <si>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</si>
  <si>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</si>
  <si>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</si>
  <si>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</si>
  <si>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</si>
  <si>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</si>
  <si>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</si>
  <si>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</si>
  <si>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</si>
  <si>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</si>
  <si>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</si>
  <si>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</si>
  <si>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</si>
  <si>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</si>
  <si>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</si>
  <si>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</si>
  <si>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</si>
  <si>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</si>
  <si>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</si>
  <si>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</si>
  <si>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</si>
  <si>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</si>
  <si>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</si>
  <si>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</si>
  <si>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</si>
  <si>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</si>
  <si>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</si>
  <si>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</si>
  <si>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</si>
  <si>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</si>
  <si>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</si>
  <si>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</si>
  <si>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</si>
  <si>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</si>
  <si>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</si>
  <si>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</si>
  <si>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</si>
  <si>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</si>
  <si>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</si>
  <si>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</si>
  <si>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</si>
  <si>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</si>
  <si>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</si>
  <si>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</si>
  <si>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</si>
  <si>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</si>
  <si>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</si>
  <si>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</si>
  <si>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</si>
  <si>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</si>
  <si>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</si>
  <si>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</si>
  <si>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</si>
  <si>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</si>
  <si>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</si>
  <si>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</si>
  <si>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</si>
  <si>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</si>
  <si>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</si>
  <si>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</si>
  <si>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</si>
  <si>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</si>
  <si>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</si>
  <si>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</si>
  <si>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</si>
  <si>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</si>
  <si>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</si>
  <si>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</si>
  <si>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</si>
  <si>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</si>
  <si>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</si>
  <si>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</si>
  <si>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</si>
  <si>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</si>
  <si>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</si>
  <si>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</si>
  <si>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</si>
  <si>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</si>
  <si>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</si>
  <si>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</si>
  <si>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</si>
  <si>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</si>
  <si>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</si>
  <si>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</si>
  <si>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</si>
  <si>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</si>
  <si>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</si>
  <si>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</si>
  <si>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</si>
  <si>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</si>
  <si>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</si>
  <si>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</si>
  <si>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</si>
  <si>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</si>
  <si>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</si>
  <si>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</si>
  <si>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</si>
  <si>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</si>
  <si>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</si>
  <si>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</si>
  <si>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</si>
  <si>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</si>
  <si>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</si>
  <si>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</si>
  <si>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</si>
  <si>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</si>
  <si>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</si>
  <si>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</si>
  <si>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</si>
  <si>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</si>
  <si>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</si>
  <si>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</si>
  <si>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</si>
  <si>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</si>
  <si>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</si>
  <si>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</si>
  <si>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</si>
  <si>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</si>
  <si>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</si>
  <si>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</si>
  <si>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</si>
  <si>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</si>
  <si>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</si>
  <si>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</si>
  <si>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</si>
  <si>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</si>
  <si>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</si>
  <si>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</si>
  <si>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</si>
  <si>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</si>
  <si>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</si>
  <si>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</si>
  <si>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</si>
  <si>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</si>
  <si>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</si>
  <si>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</si>
  <si>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</si>
  <si>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</si>
  <si>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</si>
  <si>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</si>
  <si>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</si>
  <si>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</si>
  <si>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</si>
  <si>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</si>
  <si>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</si>
  <si>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</si>
  <si>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</si>
  <si>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</si>
  <si>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</si>
  <si>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</si>
  <si>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</si>
  <si>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</si>
  <si>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</si>
  <si>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</si>
  <si>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</si>
  <si>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</si>
  <si>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</si>
  <si>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</si>
  <si>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</si>
  <si>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</si>
  <si>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</si>
  <si>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</si>
  <si>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</si>
  <si>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</si>
  <si>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</si>
  <si>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</si>
  <si>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</si>
  <si>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</si>
  <si>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</si>
  <si>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</si>
  <si>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</si>
  <si>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</si>
  <si>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</si>
  <si>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</si>
  <si>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</si>
  <si>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</si>
  <si>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</si>
  <si>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</si>
  <si>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</si>
  <si>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</si>
  <si>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</si>
  <si>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</si>
  <si>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</si>
  <si>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</si>
  <si>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</si>
  <si>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</si>
  <si>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</si>
  <si>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</si>
  <si>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</si>
  <si>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</si>
  <si>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</si>
  <si>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</si>
  <si>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</si>
  <si>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</si>
  <si>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</si>
  <si>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</si>
  <si>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</si>
  <si>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</si>
  <si>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</si>
  <si>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</si>
  <si>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</si>
  <si>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</si>
  <si>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</si>
  <si>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</si>
  <si>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</si>
  <si>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</si>
  <si>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</si>
  <si>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</si>
  <si>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</si>
  <si>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</si>
  <si>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</si>
  <si>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</si>
  <si>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</si>
  <si>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</si>
  <si>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</si>
  <si>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</si>
  <si>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</si>
  <si>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</si>
  <si>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</si>
  <si>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</si>
  <si>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</si>
  <si>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</si>
  <si>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</si>
  <si>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</si>
  <si>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</si>
  <si>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</si>
  <si>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</si>
  <si>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</si>
  <si>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</si>
  <si>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</si>
  <si>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</si>
  <si>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</si>
  <si>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</si>
  <si>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</si>
  <si>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</si>
  <si>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</si>
  <si>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</si>
  <si>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</si>
  <si>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</si>
  <si>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</si>
  <si>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</si>
  <si>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</si>
  <si>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</si>
  <si>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</si>
  <si>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</si>
  <si>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</si>
  <si>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</si>
  <si>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</si>
  <si>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</si>
  <si>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</si>
  <si>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</si>
  <si>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</si>
  <si>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</si>
  <si>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</si>
  <si>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</si>
  <si>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</si>
  <si>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</si>
  <si>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</si>
  <si>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</si>
  <si>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</si>
  <si>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</si>
  <si>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</si>
  <si>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</si>
  <si>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</si>
  <si>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</si>
  <si>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</si>
  <si>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</si>
  <si>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</si>
  <si>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</si>
  <si>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</si>
  <si>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</si>
  <si>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</si>
  <si>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</si>
  <si>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</si>
  <si>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</si>
  <si>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</si>
  <si>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</si>
  <si>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</si>
  <si>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</si>
  <si>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</si>
  <si>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</si>
  <si>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</si>
  <si>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</si>
  <si>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</si>
  <si>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</si>
  <si>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</si>
  <si>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</si>
  <si>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</si>
  <si>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</si>
  <si>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</si>
  <si>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</si>
  <si>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</si>
  <si>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</si>
  <si>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</si>
  <si>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</si>
  <si>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</si>
  <si>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</si>
  <si>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</si>
  <si>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</si>
  <si>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</si>
  <si>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</si>
  <si>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</si>
  <si>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</si>
  <si>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</si>
  <si>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</si>
  <si>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</si>
  <si>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</si>
  <si>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</si>
  <si>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</si>
  <si>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</si>
  <si>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</si>
  <si>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</si>
  <si>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</si>
  <si>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</si>
  <si>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</si>
  <si>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</si>
  <si>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</si>
  <si>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</si>
  <si>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</si>
  <si>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</si>
  <si>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</si>
  <si>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</si>
  <si>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</si>
  <si>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</si>
  <si>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</si>
  <si>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</si>
  <si>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</si>
  <si>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</si>
  <si>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</si>
  <si>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</si>
  <si>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</si>
  <si>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</si>
  <si>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</si>
  <si>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</si>
  <si>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</si>
  <si>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</si>
  <si>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</si>
  <si>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</si>
  <si>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</si>
  <si>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</si>
  <si>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</si>
  <si>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</si>
  <si>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</si>
  <si>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</si>
  <si>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</si>
  <si>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</si>
  <si>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</si>
  <si>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</si>
  <si>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</si>
  <si>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</si>
  <si>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</si>
  <si>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</si>
  <si>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</si>
  <si>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</si>
  <si>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</si>
  <si>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</si>
  <si>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</si>
  <si>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</si>
  <si>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</si>
  <si>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</si>
  <si>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</si>
  <si>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</si>
  <si>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</si>
  <si>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</si>
  <si>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</si>
  <si>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</si>
  <si>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</si>
  <si>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</si>
  <si>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</si>
  <si>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</si>
  <si>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</si>
  <si>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</si>
  <si>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</si>
  <si>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</si>
  <si>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</si>
  <si>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</si>
  <si>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</si>
  <si>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</si>
  <si>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</si>
  <si>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</si>
  <si>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</si>
  <si>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</si>
  <si>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</si>
  <si>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</si>
  <si>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</si>
  <si>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</si>
  <si>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</si>
  <si>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</si>
  <si>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</si>
  <si>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</si>
  <si>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</si>
  <si>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</si>
  <si>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</si>
  <si>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</si>
  <si>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</si>
  <si>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</si>
  <si>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</si>
  <si>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</si>
  <si>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</si>
  <si>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</si>
  <si>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</si>
  <si>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</si>
  <si>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</si>
  <si>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</si>
  <si>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</si>
  <si>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</si>
  <si>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</si>
  <si>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</si>
  <si>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</si>
  <si>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</si>
  <si>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</si>
  <si>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</si>
  <si>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</si>
  <si>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</si>
  <si>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</si>
  <si>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</si>
  <si>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</si>
  <si>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</si>
  <si>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</si>
  <si>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</si>
  <si>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</si>
  <si>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</si>
  <si>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</si>
  <si>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</si>
  <si>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</si>
  <si>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</si>
  <si>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</si>
  <si>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</si>
  <si>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</si>
  <si>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</si>
  <si>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</si>
  <si>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</si>
  <si>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</si>
  <si>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</si>
  <si>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</si>
  <si>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</si>
  <si>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</si>
  <si>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</si>
  <si>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</si>
  <si>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</si>
  <si>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</si>
  <si>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</si>
  <si>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</si>
  <si>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</si>
  <si>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</si>
  <si>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</si>
  <si>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</si>
  <si>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</si>
  <si>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</si>
  <si>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</si>
  <si>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</si>
  <si>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</si>
  <si>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</si>
  <si>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</si>
  <si>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</si>
  <si>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</si>
  <si>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</si>
  <si>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</si>
  <si>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</si>
  <si>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</si>
  <si>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</si>
  <si>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</si>
  <si>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</si>
  <si>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</si>
  <si>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</si>
  <si>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</si>
  <si>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</si>
  <si>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</si>
  <si>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</si>
  <si>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</si>
  <si>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</si>
  <si>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</si>
  <si>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</si>
  <si>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</si>
  <si>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</si>
  <si>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</si>
  <si>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</si>
  <si>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</si>
  <si>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</si>
  <si>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</si>
  <si>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</si>
  <si>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</si>
  <si>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</si>
  <si>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</si>
  <si>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</si>
  <si>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</si>
  <si>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</si>
  <si>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</si>
  <si>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</si>
  <si>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</si>
  <si>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</si>
  <si>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</si>
  <si>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</si>
  <si>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</si>
  <si>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</si>
  <si>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</si>
  <si>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</si>
  <si>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</si>
  <si>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</si>
  <si>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</si>
  <si>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</si>
  <si>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</si>
  <si>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</si>
  <si>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</si>
  <si>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</si>
  <si>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</si>
  <si>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</si>
  <si>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</si>
  <si>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</si>
  <si>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</si>
  <si>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</si>
  <si>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</si>
  <si>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</si>
  <si>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</si>
  <si>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</si>
  <si>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</si>
  <si>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</si>
  <si>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</si>
  <si>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</si>
  <si>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</si>
  <si>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</si>
  <si>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</si>
  <si>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</si>
  <si>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</si>
  <si>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</si>
  <si>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</si>
  <si>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</si>
  <si>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</si>
  <si>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</si>
  <si>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</si>
  <si>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</si>
  <si>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</si>
  <si>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</si>
  <si>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</si>
  <si>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</si>
  <si>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</si>
  <si>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</si>
  <si>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</si>
  <si>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</si>
  <si>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</si>
  <si>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</si>
  <si>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</si>
  <si>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</si>
  <si>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</si>
  <si>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</si>
  <si>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</si>
  <si>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</si>
  <si>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</si>
  <si>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</si>
  <si>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</si>
  <si>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</si>
  <si>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</si>
  <si>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</si>
  <si>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</si>
  <si>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</si>
  <si>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</si>
  <si>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</si>
  <si>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</si>
  <si>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</si>
  <si>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</si>
  <si>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</si>
  <si>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</si>
  <si>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</si>
  <si>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</si>
  <si>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</si>
  <si>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</si>
  <si>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</si>
  <si>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</si>
  <si>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</si>
  <si>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</si>
  <si>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</si>
  <si>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</si>
  <si>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</si>
  <si>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</si>
  <si>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</si>
  <si>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</si>
  <si>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</si>
  <si>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</si>
  <si>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</si>
  <si>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</si>
  <si>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</si>
  <si>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</si>
  <si>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</si>
  <si>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</si>
  <si>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</si>
  <si>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</si>
  <si>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</si>
  <si>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</si>
  <si>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</si>
  <si>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</si>
  <si>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</si>
  <si>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</si>
  <si>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</si>
  <si>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</si>
  <si>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</si>
  <si>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</si>
  <si>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</si>
  <si>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</si>
  <si>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</si>
  <si>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</si>
  <si>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</si>
  <si>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</si>
  <si>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</si>
  <si>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</si>
  <si>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</si>
  <si>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</si>
  <si>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</si>
  <si>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</si>
  <si>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</si>
  <si>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</si>
  <si>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</si>
  <si>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</si>
  <si>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</si>
  <si>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</si>
  <si>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</si>
  <si>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</si>
  <si>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</si>
  <si>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</si>
  <si>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</si>
  <si>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</si>
  <si>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</si>
  <si>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</si>
  <si>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</si>
  <si>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</si>
  <si>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</si>
  <si>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</si>
  <si>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</si>
  <si>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</si>
  <si>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</si>
  <si>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</si>
  <si>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</si>
  <si>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</si>
  <si>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</si>
  <si>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</si>
  <si>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</si>
  <si>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</si>
  <si>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</si>
  <si>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</si>
  <si>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</si>
  <si>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</si>
  <si>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</si>
  <si>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</si>
  <si>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</si>
  <si>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</si>
  <si>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</si>
  <si>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</si>
  <si>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</si>
  <si>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</si>
  <si>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</si>
  <si>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</si>
  <si>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</si>
  <si>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</si>
  <si>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</si>
  <si>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</si>
  <si>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</si>
  <si>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</si>
  <si>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</si>
  <si>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</si>
  <si>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</si>
  <si>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</si>
  <si>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</si>
  <si>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</si>
  <si>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</si>
  <si>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</si>
  <si>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</si>
  <si>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</si>
  <si>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</si>
  <si>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</si>
  <si>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</si>
  <si>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</si>
  <si>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</si>
  <si>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</si>
  <si>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</si>
  <si>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</si>
  <si>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</si>
  <si>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</si>
  <si>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</si>
  <si>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</si>
  <si>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</si>
  <si>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</si>
  <si>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</si>
  <si>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</si>
  <si>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</si>
  <si>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</si>
  <si>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</si>
  <si>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</si>
  <si>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</si>
  <si>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</si>
  <si>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</si>
  <si>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</si>
  <si>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</si>
  <si>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</si>
  <si>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</si>
  <si>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</si>
  <si>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</si>
  <si>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</si>
  <si>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</si>
  <si>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</si>
  <si>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</si>
  <si>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</si>
  <si>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</si>
  <si>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</si>
  <si>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</si>
  <si>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</si>
  <si>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</si>
  <si>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</si>
  <si>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</si>
  <si>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</si>
  <si>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</si>
  <si>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</si>
  <si>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</si>
  <si>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</si>
  <si>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</si>
  <si>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</si>
  <si>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</si>
  <si>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</si>
  <si>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</si>
  <si>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</si>
  <si>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</si>
  <si>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</si>
  <si>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</si>
  <si>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</si>
  <si>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</si>
  <si>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</si>
  <si>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</si>
  <si>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</si>
  <si>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</si>
  <si>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</si>
  <si>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</si>
  <si>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</si>
  <si>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</si>
  <si>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</si>
  <si>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</si>
  <si>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</si>
  <si>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</si>
  <si>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</si>
  <si>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</si>
  <si>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</si>
  <si>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</si>
  <si>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</si>
  <si>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</si>
  <si>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</si>
  <si>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</si>
  <si>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</si>
  <si>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</si>
  <si>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</si>
  <si>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</si>
  <si>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</si>
  <si>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</si>
  <si>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</si>
  <si>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</si>
  <si>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</si>
  <si>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</si>
  <si>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</si>
  <si>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</si>
  <si>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</si>
  <si>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</si>
  <si>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</si>
  <si>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</si>
  <si>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</si>
  <si>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</si>
  <si>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</si>
  <si>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</si>
  <si>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</si>
  <si>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</si>
  <si>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</si>
  <si>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</si>
  <si>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</si>
  <si>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</si>
  <si>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</si>
  <si>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</si>
  <si>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</si>
  <si>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</si>
  <si>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</si>
  <si>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</si>
  <si>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</si>
  <si>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</si>
  <si>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</si>
  <si>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</si>
  <si>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</si>
  <si>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</si>
  <si>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</si>
  <si>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</si>
  <si>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</si>
  <si>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</si>
  <si>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</si>
  <si>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</si>
  <si>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</si>
  <si>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</si>
  <si>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</si>
  <si>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</si>
  <si>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</si>
  <si>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</si>
  <si>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</si>
  <si>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</si>
  <si>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</si>
  <si>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</si>
  <si>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</si>
  <si>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</si>
  <si>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</si>
  <si>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</si>
  <si>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</si>
  <si>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</si>
  <si>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</si>
  <si>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</si>
  <si>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</si>
  <si>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</si>
  <si>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</si>
  <si>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</si>
  <si>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</si>
  <si>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</si>
  <si>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</si>
  <si>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</si>
  <si>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</si>
  <si>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</si>
  <si>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</si>
  <si>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</si>
  <si>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</si>
  <si>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</si>
  <si>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</si>
  <si>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</si>
  <si>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</si>
  <si>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</si>
  <si>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</si>
  <si>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</si>
  <si>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</si>
  <si>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</si>
  <si>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</si>
  <si>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</si>
  <si>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</si>
  <si>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</si>
  <si>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</si>
  <si>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</si>
  <si>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</si>
  <si>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</si>
  <si>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</si>
  <si>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</si>
  <si>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</si>
  <si>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</si>
  <si>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</si>
  <si>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</si>
  <si>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</si>
  <si>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</si>
  <si>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</si>
  <si>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</si>
  <si>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</si>
  <si>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</si>
  <si>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</si>
  <si>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</si>
  <si>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</si>
  <si>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</si>
  <si>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</si>
  <si>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</si>
  <si>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</si>
  <si>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</si>
  <si>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</si>
  <si>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</si>
  <si>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</si>
  <si>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</si>
  <si>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</si>
  <si>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</si>
  <si>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</si>
  <si>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</si>
  <si>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</si>
  <si>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</si>
  <si>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</si>
  <si>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</si>
  <si>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</si>
  <si>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</si>
  <si>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</si>
  <si>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</si>
  <si>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</si>
  <si>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</si>
  <si>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</si>
  <si>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</si>
  <si>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</si>
  <si>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</si>
  <si>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</si>
  <si>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</si>
  <si>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</si>
  <si>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</si>
  <si>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</si>
  <si>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</si>
  <si>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</si>
  <si>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</si>
  <si>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</si>
  <si>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</si>
  <si>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</si>
  <si>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</si>
  <si>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</si>
  <si>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</si>
  <si>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</si>
  <si>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</si>
  <si>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</si>
  <si>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</si>
  <si>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</si>
  <si>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</si>
  <si>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</si>
  <si>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</si>
  <si>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</si>
  <si>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</si>
  <si>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</si>
  <si>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</si>
  <si>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</si>
  <si>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</si>
  <si>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</si>
  <si>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</si>
  <si>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</si>
  <si>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</si>
  <si>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</si>
  <si>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</si>
  <si>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</si>
  <si>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</si>
  <si>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</si>
  <si>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</si>
  <si>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</si>
  <si>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</si>
  <si>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</si>
  <si>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</si>
  <si>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</si>
  <si>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</si>
  <si>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</si>
  <si>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</si>
  <si>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</si>
  <si>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</si>
  <si>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</si>
  <si>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</si>
  <si>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</si>
  <si>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</si>
  <si>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</si>
  <si>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</si>
  <si>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</si>
  <si>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</si>
  <si>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</si>
  <si>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</si>
  <si>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</si>
  <si>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</si>
  <si>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</si>
  <si>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</si>
  <si>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</si>
  <si>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</si>
  <si>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</si>
  <si>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</si>
  <si>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</si>
  <si>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</si>
  <si>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</si>
  <si>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</si>
  <si>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</si>
  <si>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</si>
  <si>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</si>
  <si>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</si>
  <si>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</si>
  <si>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</si>
  <si>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</si>
  <si>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</si>
  <si>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</si>
  <si>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</si>
  <si>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</si>
  <si>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</si>
  <si>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</si>
  <si>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</si>
  <si>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</si>
  <si>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</si>
  <si>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</si>
  <si>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</si>
  <si>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</si>
  <si>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</si>
  <si>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</si>
  <si>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</si>
  <si>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</si>
  <si>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</si>
  <si>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</si>
  <si>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</si>
  <si>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</si>
  <si>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</si>
  <si>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</si>
  <si>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</si>
  <si>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</si>
  <si>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</si>
  <si>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</si>
  <si>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</si>
  <si>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</si>
  <si>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</si>
  <si>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</si>
  <si>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</si>
  <si>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</si>
  <si>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</si>
  <si>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</si>
  <si>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</si>
  <si>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</si>
  <si>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</si>
  <si>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</si>
  <si>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</si>
  <si>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</si>
  <si>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</si>
  <si>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</si>
  <si>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</si>
  <si>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</si>
  <si>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</si>
  <si>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</si>
  <si>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</si>
  <si>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</si>
  <si>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</si>
  <si>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</si>
  <si>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</si>
  <si>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</si>
  <si>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</si>
  <si>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</si>
  <si>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</si>
  <si>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</si>
  <si>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</si>
  <si>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</si>
  <si>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</si>
  <si>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</si>
  <si>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</si>
  <si>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</si>
  <si>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</si>
  <si>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</si>
  <si>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</si>
  <si>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</si>
  <si>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</si>
  <si>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</si>
  <si>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</si>
  <si>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</si>
  <si>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</si>
  <si>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</si>
  <si>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</si>
  <si>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</si>
  <si>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</si>
  <si>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</si>
  <si>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</si>
  <si>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</si>
  <si>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</si>
  <si>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</si>
  <si>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</si>
  <si>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</si>
  <si>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</si>
  <si>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</si>
  <si>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</si>
  <si>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</si>
  <si>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</si>
  <si>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</si>
  <si>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</si>
  <si>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</si>
  <si>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</si>
  <si>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</si>
  <si>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</si>
  <si>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</si>
  <si>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</si>
  <si>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</si>
  <si>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</si>
  <si>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</si>
  <si>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</si>
  <si>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</si>
  <si>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</si>
  <si>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</si>
  <si>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</si>
  <si>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</si>
  <si>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</si>
  <si>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</si>
  <si>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</si>
  <si>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</si>
  <si>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</si>
  <si>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</si>
  <si>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</si>
  <si>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</si>
  <si>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</si>
  <si>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</si>
  <si>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</si>
  <si>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</si>
  <si>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</si>
  <si>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</si>
  <si>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</si>
  <si>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</si>
  <si>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</si>
  <si>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</si>
  <si>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</si>
  <si>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</si>
  <si>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</si>
  <si>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</si>
  <si>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</si>
  <si>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</si>
  <si>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</si>
  <si>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</si>
  <si>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</si>
  <si>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</si>
  <si>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</si>
  <si>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</si>
  <si>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</si>
  <si>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</si>
  <si>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</si>
  <si>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</si>
  <si>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</si>
  <si>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</si>
  <si>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</si>
  <si>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</si>
  <si>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</si>
  <si>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</si>
  <si>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</si>
  <si>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</si>
  <si>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</si>
  <si>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</si>
  <si>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</si>
  <si>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</si>
  <si>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</si>
  <si>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</si>
  <si>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</si>
  <si>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</si>
  <si>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</si>
  <si>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</si>
  <si>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</si>
  <si>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</si>
  <si>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</si>
  <si>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</si>
  <si>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</si>
  <si>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</si>
  <si>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</si>
  <si>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</si>
  <si>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</si>
  <si>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</si>
  <si>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</si>
  <si>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</si>
  <si>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</si>
  <si>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</si>
  <si>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</si>
  <si>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</si>
  <si>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</si>
  <si>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</si>
  <si>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</si>
  <si>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</si>
  <si>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</si>
  <si>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</si>
  <si>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</si>
  <si>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</si>
  <si>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</si>
  <si>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</si>
  <si>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</si>
  <si>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</si>
  <si>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</si>
  <si>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</si>
  <si>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</si>
  <si>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</si>
  <si>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</si>
  <si>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</si>
  <si>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</si>
  <si>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</si>
  <si>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</si>
  <si>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</si>
  <si>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</si>
  <si>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</si>
  <si>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</si>
  <si>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</si>
  <si>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</si>
  <si>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</si>
  <si>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</si>
  <si>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</si>
  <si>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</si>
  <si>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</si>
  <si>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</si>
  <si>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</si>
  <si>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</si>
  <si>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</si>
  <si>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</si>
  <si>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</si>
  <si>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</si>
  <si>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</si>
  <si>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</si>
  <si>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</si>
  <si>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</si>
  <si>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</si>
  <si>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</si>
  <si>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</si>
  <si>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</si>
  <si>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</si>
  <si>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</si>
  <si>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</si>
  <si>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</si>
  <si>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</si>
  <si>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</si>
  <si>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</si>
  <si>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</si>
  <si>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</si>
  <si>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</si>
  <si>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</si>
  <si>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</si>
  <si>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</si>
  <si>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</si>
  <si>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</si>
  <si>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</si>
  <si>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</si>
  <si>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</si>
  <si>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</si>
  <si>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</si>
  <si>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</si>
  <si>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</si>
  <si>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</si>
  <si>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</si>
  <si>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</si>
  <si>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</si>
  <si>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</si>
  <si>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</si>
  <si>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</si>
  <si>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</si>
  <si>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</si>
  <si>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</si>
  <si>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</si>
  <si>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</si>
  <si>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</si>
  <si>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</si>
  <si>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</si>
  <si>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</si>
  <si>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</si>
  <si>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</si>
  <si>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</si>
  <si>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</si>
  <si>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</si>
  <si>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</si>
  <si>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</si>
  <si>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</si>
  <si>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</si>
  <si>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</si>
  <si>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</si>
  <si>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</si>
  <si>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</si>
  <si>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</si>
  <si>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</si>
  <si>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</si>
  <si>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</si>
  <si>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</si>
  <si>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</si>
  <si>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</si>
  <si>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</si>
  <si>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</si>
  <si>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</si>
  <si>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</si>
  <si>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</si>
  <si>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</si>
  <si>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</si>
  <si>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</si>
  <si>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</si>
  <si>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</si>
  <si>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</si>
  <si>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</si>
  <si>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</si>
  <si>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</si>
  <si>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</si>
  <si>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</si>
  <si>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</si>
  <si>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</si>
  <si>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</si>
  <si>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</si>
  <si>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</si>
  <si>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</si>
  <si>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</si>
  <si>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</si>
  <si>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</si>
  <si>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</si>
  <si>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</si>
  <si>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</si>
  <si>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</si>
  <si>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</si>
  <si>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</si>
  <si>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</si>
  <si>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</si>
  <si>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</si>
  <si>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</si>
  <si>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</si>
  <si>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</si>
  <si>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</si>
  <si>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</si>
  <si>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</si>
  <si>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</si>
  <si>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</si>
  <si>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</si>
  <si>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</si>
  <si>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</si>
  <si>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</si>
  <si>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</si>
  <si>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</si>
  <si>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</si>
  <si>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</si>
  <si>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</si>
  <si>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</si>
  <si>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</si>
  <si>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</si>
  <si>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</si>
  <si>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</si>
  <si>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</si>
  <si>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</si>
  <si>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</si>
  <si>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</si>
  <si>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</si>
  <si>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</si>
  <si>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</si>
  <si>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</si>
  <si>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</si>
  <si>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</si>
  <si>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</si>
  <si>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</si>
  <si>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</si>
  <si>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</si>
  <si>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</si>
  <si>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</si>
  <si>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</si>
  <si>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</si>
  <si>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</si>
  <si>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</si>
  <si>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</si>
  <si>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</si>
  <si>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</si>
  <si>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</si>
  <si>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</si>
  <si>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</si>
  <si>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</si>
  <si>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</si>
  <si>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</si>
  <si>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</si>
  <si>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</si>
  <si>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</si>
  <si>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</si>
  <si>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</si>
  <si>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</si>
  <si>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</si>
  <si>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</si>
  <si>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</si>
  <si>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</si>
  <si>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</si>
  <si>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</si>
  <si>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</si>
  <si>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</si>
  <si>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</si>
  <si>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</si>
  <si>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</si>
  <si>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</si>
  <si>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</si>
  <si>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</si>
  <si>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</si>
  <si>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</si>
  <si>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</si>
  <si>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</si>
  <si>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</si>
  <si>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</si>
  <si>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</si>
  <si>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</si>
  <si>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</si>
  <si>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</si>
  <si>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</si>
  <si>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</si>
  <si>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</si>
  <si>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</si>
  <si>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</si>
  <si>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</si>
  <si>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</si>
  <si>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</si>
  <si>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</si>
  <si>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</si>
  <si>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</si>
  <si>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</si>
  <si>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</si>
  <si>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</si>
  <si>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</si>
  <si>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</si>
  <si>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</si>
  <si>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</si>
  <si>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</si>
  <si>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</si>
  <si>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</si>
  <si>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</si>
  <si>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</si>
  <si>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</si>
  <si>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</si>
  <si>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</si>
  <si>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</si>
  <si>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</si>
  <si>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</si>
  <si>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</si>
  <si>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</si>
  <si>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</si>
  <si>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</si>
  <si>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</si>
  <si>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</si>
  <si>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</si>
  <si>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</si>
  <si>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</si>
  <si>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</si>
  <si>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</si>
  <si>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</si>
  <si>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</si>
  <si>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</si>
  <si>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</si>
  <si>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</si>
  <si>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</si>
  <si>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</si>
  <si>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</si>
  <si>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</si>
  <si>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</si>
  <si>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</si>
  <si>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</si>
  <si>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</si>
  <si>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</si>
  <si>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</si>
  <si>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</si>
  <si>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</si>
  <si>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</si>
  <si>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</si>
  <si>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</si>
  <si>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</si>
  <si>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</si>
  <si>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</si>
  <si>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</si>
  <si>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</si>
  <si>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</si>
  <si>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</si>
  <si>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</si>
  <si>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</si>
  <si>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</si>
  <si>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</si>
  <si>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</si>
  <si>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</si>
  <si>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</si>
  <si>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</si>
  <si>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</si>
  <si>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</si>
  <si>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</si>
  <si>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</si>
  <si>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</si>
  <si>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</si>
  <si>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</si>
  <si>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</si>
  <si>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</si>
  <si>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</si>
  <si>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</si>
  <si>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</si>
  <si>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</si>
  <si>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</si>
  <si>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</si>
  <si>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</si>
  <si>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</si>
  <si>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</si>
  <si>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</si>
  <si>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</si>
  <si>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</si>
  <si>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</si>
  <si>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</si>
  <si>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</si>
  <si>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</si>
  <si>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</si>
  <si>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</si>
  <si>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</si>
  <si>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</si>
  <si>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</si>
  <si>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</si>
  <si>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</si>
  <si>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</si>
  <si>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</si>
  <si>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</si>
  <si>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</si>
  <si>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</si>
  <si>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</si>
  <si>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</si>
  <si>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</si>
  <si>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</si>
  <si>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</si>
  <si>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</si>
  <si>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</si>
  <si>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</si>
  <si>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</si>
  <si>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</si>
  <si>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</si>
  <si>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</si>
  <si>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</si>
  <si>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</si>
  <si>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</si>
  <si>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</si>
  <si>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</si>
  <si>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</si>
  <si>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</si>
  <si>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</si>
  <si>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</si>
  <si>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</si>
  <si>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</si>
  <si>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</si>
  <si>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</si>
  <si>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</si>
  <si>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</si>
  <si>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</si>
  <si>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</si>
  <si>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</si>
  <si>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</si>
  <si>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</si>
  <si>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</si>
  <si>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</si>
  <si>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</si>
  <si>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</si>
  <si>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</si>
  <si>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</si>
  <si>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</si>
  <si>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</si>
  <si>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</si>
  <si>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</si>
  <si>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</si>
  <si>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</si>
  <si>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</si>
  <si>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</si>
  <si>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</si>
  <si>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</si>
  <si>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</si>
  <si>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</si>
  <si>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</si>
  <si>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</si>
  <si>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</si>
  <si>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</si>
  <si>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</si>
  <si>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</si>
  <si>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</si>
  <si>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</si>
  <si>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</si>
  <si>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</si>
  <si>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</si>
  <si>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</si>
  <si>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</si>
  <si>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</si>
  <si>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</si>
  <si>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</si>
  <si>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</si>
  <si>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</si>
  <si>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</si>
  <si>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</si>
  <si>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</si>
  <si>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</si>
  <si>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</si>
  <si>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</si>
  <si>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</si>
  <si>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</si>
  <si>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</si>
  <si>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</si>
  <si>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</si>
  <si>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</si>
  <si>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</si>
  <si>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</si>
  <si>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</si>
  <si>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</si>
  <si>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</si>
  <si>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</si>
  <si>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</si>
  <si>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</si>
  <si>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</si>
  <si>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</si>
  <si>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</si>
  <si>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</si>
  <si>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</si>
  <si>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</si>
  <si>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</si>
  <si>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</si>
  <si>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</si>
  <si>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</si>
  <si>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</si>
  <si>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</si>
  <si>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</si>
  <si>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</si>
  <si>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</si>
  <si>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</si>
  <si>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</si>
  <si>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</si>
  <si>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</si>
  <si>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</si>
  <si>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</si>
  <si>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</si>
  <si>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</si>
  <si>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</si>
  <si>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</si>
  <si>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</si>
  <si>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</si>
  <si>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</si>
  <si>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</si>
  <si>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</si>
  <si>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</si>
  <si>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</si>
  <si>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</si>
  <si>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</si>
  <si>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</si>
  <si>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</si>
  <si>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</si>
  <si>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</si>
  <si>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</si>
  <si>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</si>
  <si>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</si>
  <si>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</si>
  <si>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</si>
  <si>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</si>
  <si>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</si>
  <si>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</si>
  <si>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</si>
  <si>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</si>
  <si>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</si>
  <si>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</si>
  <si>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</si>
  <si>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</si>
  <si>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</si>
  <si>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</si>
  <si>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</si>
  <si>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</si>
  <si>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</si>
  <si>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</si>
  <si>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</si>
  <si>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</si>
  <si>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</si>
  <si>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</si>
  <si>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</si>
  <si>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</si>
  <si>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</si>
  <si>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</si>
  <si>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</si>
  <si>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</si>
  <si>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</si>
  <si>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</si>
  <si>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</si>
  <si>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</si>
  <si>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</si>
  <si>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</si>
  <si>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</si>
  <si>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</si>
  <si>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</si>
  <si>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</si>
  <si>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</si>
  <si>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</si>
  <si>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</si>
  <si>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</si>
  <si>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</si>
  <si>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</si>
  <si>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</si>
  <si>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</si>
  <si>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</si>
  <si>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</si>
  <si>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</si>
  <si>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</si>
  <si>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</si>
  <si>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</si>
  <si>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</si>
  <si>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</si>
  <si>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</si>
  <si>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</si>
  <si>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</si>
  <si>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</si>
  <si>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</si>
  <si>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</si>
  <si>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</si>
  <si>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</si>
  <si>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</si>
  <si>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</si>
  <si>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</si>
  <si>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</si>
  <si>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</si>
  <si>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</si>
  <si>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</si>
  <si>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</si>
  <si>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</si>
  <si>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</si>
  <si>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</si>
  <si>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</si>
  <si>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</si>
  <si>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</si>
  <si>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</si>
  <si>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</si>
  <si>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</si>
  <si>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</si>
  <si>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</si>
  <si>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</si>
  <si>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</si>
  <si>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</si>
  <si>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</si>
  <si>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</si>
  <si>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</si>
  <si>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</si>
  <si>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</si>
  <si>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</si>
  <si>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</si>
  <si>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</si>
  <si>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</si>
  <si>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</si>
  <si>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</si>
  <si>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</si>
  <si>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</si>
  <si>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</si>
  <si>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</si>
  <si>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</si>
  <si>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</si>
  <si>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</si>
  <si>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</si>
  <si>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</si>
  <si>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</si>
  <si>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</si>
  <si>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</si>
  <si>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</si>
  <si>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</si>
  <si>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</si>
  <si>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</si>
  <si>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</si>
  <si>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</si>
  <si>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</si>
  <si>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</si>
  <si>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</si>
  <si>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</si>
  <si>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</si>
  <si>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</si>
  <si>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</si>
  <si>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</si>
  <si>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</si>
  <si>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</si>
  <si>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</si>
  <si>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</si>
  <si>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</si>
  <si>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</si>
  <si>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</si>
  <si>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</si>
  <si>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</si>
  <si>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</si>
  <si>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</si>
  <si>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</si>
  <si>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</si>
  <si>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</si>
  <si>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</si>
  <si>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</si>
  <si>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</si>
  <si>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</si>
  <si>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</si>
  <si>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</si>
  <si>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</si>
  <si>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</si>
  <si>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</si>
  <si>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</si>
  <si>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</si>
  <si>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</si>
  <si>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</si>
  <si>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</si>
  <si>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</si>
  <si>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</si>
  <si>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</si>
  <si>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</si>
  <si>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</si>
  <si>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</si>
  <si>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</si>
  <si>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</si>
  <si>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</si>
  <si>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</si>
  <si>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</si>
  <si>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</si>
  <si>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</si>
  <si>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</si>
  <si>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</si>
  <si>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</si>
  <si>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</si>
  <si>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</si>
  <si>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</si>
  <si>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</si>
  <si>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</si>
  <si>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</si>
  <si>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</si>
  <si>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</si>
  <si>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</si>
  <si>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</si>
  <si>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</si>
  <si>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</si>
  <si>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</si>
  <si>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</si>
  <si>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</si>
  <si>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</si>
  <si>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</si>
  <si>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</si>
  <si>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</si>
  <si>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</si>
  <si>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</si>
  <si>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</si>
  <si>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</si>
  <si>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</si>
  <si>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</si>
  <si>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</si>
  <si>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</si>
  <si>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</si>
  <si>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</si>
  <si>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</si>
  <si>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</si>
  <si>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</si>
  <si>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</si>
  <si>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</si>
  <si>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</si>
  <si>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</si>
  <si>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</si>
  <si>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</si>
  <si>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</si>
  <si>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</si>
  <si>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</si>
  <si>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</si>
  <si>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</si>
  <si>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</si>
  <si>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</si>
  <si>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</si>
  <si>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</si>
  <si>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</si>
  <si>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</si>
  <si>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</si>
  <si>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</si>
  <si>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</si>
  <si>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</si>
  <si>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</si>
  <si>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</si>
  <si>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</si>
  <si>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</si>
  <si>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</si>
  <si>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</si>
  <si>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</si>
  <si>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</si>
  <si>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</si>
  <si>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</si>
  <si>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</si>
  <si>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</si>
  <si>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</si>
  <si>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</si>
  <si>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</si>
  <si>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</si>
  <si>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</si>
  <si>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</si>
  <si>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</si>
  <si>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</si>
  <si>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</si>
  <si>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</si>
  <si>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</si>
  <si>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</si>
  <si>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</si>
  <si>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</si>
  <si>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</si>
  <si>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</si>
  <si>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</si>
  <si>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</si>
  <si>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</si>
  <si>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</si>
  <si>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</si>
  <si>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</si>
  <si>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</si>
  <si>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</si>
  <si>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</si>
  <si>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</si>
  <si>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</si>
  <si>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</si>
  <si>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</si>
  <si>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</si>
  <si>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</si>
  <si>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</si>
  <si>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</si>
  <si>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</si>
  <si>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</si>
  <si>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</si>
  <si>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</si>
  <si>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</si>
  <si>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</si>
  <si>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</si>
  <si>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</si>
  <si>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</si>
  <si>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</si>
  <si>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</si>
  <si>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</si>
  <si>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</si>
  <si>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</si>
  <si>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</si>
  <si>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</si>
  <si>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</si>
  <si>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</si>
  <si>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</si>
  <si>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</si>
  <si>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</si>
  <si>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</si>
  <si>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</si>
  <si>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</si>
  <si>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</si>
  <si>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</si>
  <si>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</si>
  <si>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</si>
  <si>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</si>
  <si>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</si>
  <si>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</si>
  <si>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</si>
  <si>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</si>
  <si>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</si>
  <si>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</si>
  <si>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</si>
  <si>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</si>
  <si>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</si>
  <si>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</si>
  <si>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</si>
  <si>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</si>
  <si>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</si>
  <si>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</si>
  <si>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</si>
  <si>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</si>
  <si>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</si>
  <si>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</si>
  <si>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</si>
  <si>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</si>
  <si>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</si>
  <si>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</si>
  <si>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</si>
  <si>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</si>
  <si>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</si>
  <si>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</si>
  <si>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</si>
  <si>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</si>
  <si>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</si>
  <si>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</si>
  <si>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</si>
  <si>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</si>
  <si>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</si>
  <si>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</si>
  <si>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</si>
  <si>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</si>
  <si>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</si>
  <si>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</si>
  <si>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</si>
  <si>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</si>
  <si>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</si>
  <si>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</si>
  <si>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</si>
  <si>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</si>
  <si>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</si>
  <si>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</si>
  <si>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</si>
  <si>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</si>
  <si>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</si>
  <si>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</si>
  <si>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</si>
  <si>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</si>
  <si>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</si>
  <si>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</si>
  <si>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</si>
  <si>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</si>
  <si>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</si>
  <si>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</si>
  <si>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</si>
  <si>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</si>
  <si>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</si>
  <si>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</si>
  <si>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</si>
  <si>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</si>
  <si>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</si>
  <si>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</si>
  <si>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</si>
  <si>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</si>
  <si>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</si>
  <si>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</si>
  <si>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</si>
  <si>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</si>
  <si>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</si>
  <si>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</si>
  <si>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</si>
  <si>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</si>
  <si>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</si>
  <si>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</si>
  <si>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</si>
  <si>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</si>
  <si>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</si>
  <si>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</si>
  <si>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</si>
  <si>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</si>
  <si>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</si>
  <si>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</si>
  <si>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</si>
  <si>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</si>
  <si>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</si>
  <si>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</si>
  <si>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</si>
  <si>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</si>
  <si>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</si>
  <si>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</si>
  <si>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</si>
  <si>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</si>
  <si>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</si>
  <si>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</si>
  <si>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</si>
  <si>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</si>
  <si>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</si>
  <si>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</si>
  <si>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</si>
  <si>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</si>
  <si>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</si>
  <si>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</si>
  <si>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</si>
  <si>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</si>
  <si>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</si>
  <si>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</si>
  <si>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</si>
  <si>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</si>
  <si>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</si>
  <si>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</si>
  <si>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</si>
  <si>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</si>
  <si>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</si>
  <si>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</si>
  <si>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</si>
  <si>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</si>
  <si>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</si>
  <si>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</si>
  <si>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</si>
  <si>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</si>
  <si>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</si>
  <si>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</si>
  <si>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</si>
  <si>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</si>
  <si>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</si>
  <si>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</si>
  <si>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</si>
  <si>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</si>
  <si>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</si>
  <si>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</si>
  <si>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</si>
  <si>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</si>
  <si>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</si>
  <si>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</si>
  <si>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</si>
  <si>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</si>
  <si>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</si>
  <si>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</si>
  <si>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</si>
  <si>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</si>
  <si>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</si>
  <si>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</si>
  <si>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</si>
  <si>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</si>
  <si>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</si>
  <si>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</si>
  <si>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</si>
  <si>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</si>
  <si>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</si>
  <si>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</si>
  <si>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</si>
  <si>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</si>
  <si>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</si>
  <si>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</si>
  <si>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</si>
  <si>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</si>
  <si>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</si>
  <si>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</si>
  <si>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</si>
  <si>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</si>
  <si>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</si>
  <si>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</si>
  <si>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</si>
  <si>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</si>
  <si>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</si>
  <si>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</si>
  <si>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</si>
  <si>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</si>
  <si>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</si>
  <si>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</si>
  <si>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</si>
  <si>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</si>
  <si>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</si>
  <si>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</si>
  <si>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</si>
  <si>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</si>
  <si>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</si>
  <si>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</si>
  <si>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</si>
  <si>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</si>
  <si>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</si>
  <si>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</si>
  <si>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</si>
  <si>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</si>
  <si>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</si>
  <si>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</si>
  <si>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</si>
  <si>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</si>
  <si>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</si>
  <si>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</si>
  <si>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</si>
  <si>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</si>
  <si>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</si>
  <si>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</si>
  <si>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</si>
  <si>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</si>
  <si>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</si>
  <si>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</si>
  <si>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</si>
  <si>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</si>
  <si>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</si>
  <si>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</si>
  <si>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</si>
  <si>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</si>
  <si>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</si>
  <si>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</si>
  <si>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</si>
  <si>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</si>
  <si>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</si>
  <si>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</si>
  <si>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</si>
  <si>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</si>
  <si>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</si>
  <si>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</si>
  <si>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</si>
  <si>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</si>
  <si>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</si>
  <si>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</si>
  <si>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</si>
  <si>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</si>
  <si>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</si>
  <si>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</si>
  <si>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</si>
  <si>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</si>
  <si>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</si>
  <si>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</si>
  <si>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</si>
  <si>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</si>
  <si>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</si>
  <si>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</si>
  <si>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</si>
  <si>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</si>
  <si>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</si>
  <si>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</si>
  <si>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</si>
  <si>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</si>
  <si>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</si>
  <si>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</si>
  <si>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</si>
  <si>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</si>
  <si>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</si>
  <si>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</si>
  <si>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</si>
  <si>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</si>
  <si>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</si>
  <si>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</si>
  <si>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</si>
  <si>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</si>
  <si>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</si>
  <si>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</si>
  <si>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</si>
  <si>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</si>
  <si>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</si>
  <si>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</si>
  <si>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</si>
  <si>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</si>
  <si>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</si>
  <si>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</si>
  <si>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</si>
  <si>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</si>
  <si>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</si>
  <si>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</si>
  <si>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</si>
  <si>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</si>
  <si>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</si>
  <si>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</si>
  <si>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</si>
  <si>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</si>
  <si>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</si>
  <si>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</si>
  <si>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</si>
  <si>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</si>
  <si>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</si>
  <si>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</si>
  <si>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</si>
  <si>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</si>
  <si>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</si>
  <si>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</si>
  <si>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</si>
  <si>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</si>
  <si>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</si>
  <si>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</si>
  <si>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</si>
  <si>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</si>
  <si>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</si>
  <si>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</si>
  <si>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</si>
  <si>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</si>
  <si>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</si>
  <si>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</si>
  <si>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</si>
  <si>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</si>
  <si>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</si>
  <si>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</si>
  <si>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</si>
  <si>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</si>
  <si>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</si>
  <si>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</si>
  <si>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</si>
  <si>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</si>
  <si>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</si>
  <si>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</si>
  <si>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</si>
  <si>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</si>
  <si>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</si>
  <si>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</si>
  <si>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</si>
  <si>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</si>
  <si>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</si>
  <si>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</si>
  <si>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</si>
  <si>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</si>
  <si>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</si>
  <si>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</si>
  <si>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</si>
  <si>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</si>
  <si>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</si>
  <si>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</si>
  <si>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</si>
  <si>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</si>
  <si>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</si>
  <si>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</si>
  <si>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</si>
  <si>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</si>
  <si>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</si>
  <si>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</si>
  <si>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</si>
  <si>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</si>
  <si>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</si>
  <si>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</si>
  <si>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</si>
  <si>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</si>
  <si>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</si>
  <si>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</si>
  <si>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</si>
  <si>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</si>
  <si>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</si>
  <si>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</si>
  <si>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</si>
  <si>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</si>
  <si>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</si>
  <si>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</si>
  <si>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</si>
  <si>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</si>
  <si>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</si>
  <si>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</si>
  <si>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</si>
  <si>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</si>
  <si>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</si>
  <si>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</si>
  <si>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</si>
  <si>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</si>
  <si>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</si>
  <si>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</si>
  <si>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</si>
  <si>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</si>
  <si>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</si>
  <si>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</si>
  <si>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</si>
  <si>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</si>
  <si>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</si>
  <si>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</si>
  <si>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</si>
  <si>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</si>
  <si>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</si>
  <si>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</si>
  <si>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</si>
  <si>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</si>
  <si>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</si>
  <si>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</si>
  <si>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</si>
  <si>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</si>
  <si>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</si>
  <si>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</si>
  <si>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</si>
  <si>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</si>
  <si>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</si>
  <si>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</si>
  <si>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</si>
  <si>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</si>
  <si>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</si>
  <si>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</si>
  <si>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</si>
  <si>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</si>
  <si>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</si>
  <si>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</si>
  <si>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</si>
  <si>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</si>
  <si>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</si>
  <si>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</si>
  <si>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</si>
  <si>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</si>
  <si>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</si>
  <si>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</si>
  <si>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</si>
  <si>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</si>
  <si>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</si>
  <si>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</si>
  <si>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</si>
  <si>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</si>
  <si>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</si>
  <si>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</si>
  <si>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</si>
  <si>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</si>
  <si>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</si>
  <si>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</si>
  <si>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</si>
  <si>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</si>
  <si>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</si>
  <si>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</si>
  <si>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</si>
  <si>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</si>
  <si>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</si>
  <si>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</si>
  <si>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</si>
  <si>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</si>
  <si>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</si>
  <si>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</si>
  <si>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</si>
  <si>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</si>
  <si>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</si>
  <si>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</si>
  <si>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</si>
  <si>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</si>
  <si>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</si>
  <si>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</si>
  <si>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</si>
  <si>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</si>
  <si>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</si>
  <si>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</si>
  <si>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</si>
  <si>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</si>
  <si>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</si>
  <si>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</si>
  <si>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</si>
  <si>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</si>
  <si>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</si>
  <si>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</si>
  <si>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</si>
  <si>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</si>
  <si>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</si>
  <si>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</si>
  <si>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</si>
  <si>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</si>
  <si>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</si>
  <si>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</si>
  <si>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</si>
  <si>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</si>
  <si>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</si>
  <si>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</si>
  <si>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</si>
  <si>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</si>
  <si>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</si>
  <si>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</si>
  <si>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</si>
  <si>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</si>
  <si>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</si>
  <si>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</si>
  <si>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</si>
  <si>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</si>
  <si>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</si>
  <si>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</si>
  <si>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</si>
  <si>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</si>
  <si>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</si>
  <si>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</si>
  <si>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</si>
  <si>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</si>
  <si>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</si>
  <si>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</si>
  <si>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</si>
  <si>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</si>
  <si>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</si>
  <si>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</si>
  <si>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</si>
  <si>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</si>
  <si>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</si>
  <si>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</si>
  <si>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</si>
  <si>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</si>
  <si>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</si>
  <si>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</si>
  <si>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</si>
  <si>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</si>
  <si>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</si>
  <si>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</si>
  <si>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</si>
  <si>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</si>
  <si>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</si>
  <si>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</si>
  <si>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</si>
  <si>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</si>
  <si>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</si>
  <si>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</si>
  <si>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</si>
  <si>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</si>
  <si>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</si>
  <si>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</si>
  <si>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</si>
  <si>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</si>
  <si>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</si>
  <si>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</si>
  <si>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</si>
  <si>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</si>
  <si>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</si>
  <si>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</si>
  <si>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</si>
  <si>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</si>
  <si>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</si>
  <si>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</si>
  <si>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</si>
  <si>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</si>
  <si>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</si>
  <si>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</si>
  <si>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</si>
  <si>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</si>
  <si>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</si>
  <si>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</si>
  <si>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</si>
  <si>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</si>
  <si>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</si>
  <si>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</si>
  <si>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</si>
  <si>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</si>
  <si>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</si>
  <si>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</si>
  <si>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</si>
  <si>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</si>
  <si>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</si>
  <si>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</si>
  <si>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</si>
  <si>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</si>
  <si>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</si>
  <si>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</si>
  <si>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</si>
  <si>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</si>
  <si>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</si>
  <si>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</si>
  <si>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</si>
  <si>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</si>
  <si>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</si>
  <si>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</si>
  <si>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</si>
  <si>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</si>
  <si>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</si>
  <si>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</si>
  <si>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</si>
  <si>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</si>
  <si>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</si>
  <si>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</si>
  <si>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</si>
  <si>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</si>
  <si>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</si>
  <si>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</si>
  <si>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</si>
  <si>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</si>
  <si>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</si>
  <si>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</si>
  <si>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</si>
  <si>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</si>
  <si>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</si>
  <si>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</si>
  <si>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</si>
  <si>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</si>
  <si>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</si>
  <si>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</si>
  <si>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</si>
  <si>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</si>
  <si>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</si>
  <si>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</si>
  <si>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</si>
  <si>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</si>
  <si>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</si>
  <si>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</si>
  <si>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</si>
  <si>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</si>
  <si>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</si>
  <si>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</si>
  <si>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</si>
  <si>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</si>
  <si>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</si>
  <si>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</si>
  <si>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</si>
  <si>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</si>
  <si>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</si>
  <si>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</si>
  <si>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</si>
  <si>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</si>
  <si>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</si>
  <si>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</si>
  <si>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</si>
  <si>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</si>
  <si>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</si>
  <si>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</si>
  <si>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</si>
  <si>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</si>
  <si>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</si>
  <si>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</si>
  <si>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</si>
  <si>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</si>
  <si>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</si>
  <si>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</si>
  <si>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</si>
  <si>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</si>
  <si>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</si>
  <si>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</si>
  <si>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</si>
  <si>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</si>
  <si>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</si>
  <si>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</si>
  <si>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</si>
  <si>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</si>
  <si>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</si>
  <si>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</si>
  <si>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</si>
  <si>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</si>
  <si>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</si>
  <si>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</si>
  <si>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</si>
  <si>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</si>
  <si>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</si>
  <si>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</si>
  <si>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</si>
  <si>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</si>
  <si>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</si>
  <si>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</si>
  <si>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</si>
  <si>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</si>
  <si>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</si>
  <si>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</si>
  <si>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</si>
  <si>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</si>
  <si>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</si>
  <si>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</si>
  <si>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</si>
  <si>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</si>
  <si>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</si>
  <si>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</si>
  <si>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</si>
  <si>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</si>
  <si>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</si>
  <si>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</si>
  <si>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</si>
  <si>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</si>
  <si>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</si>
  <si>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</si>
  <si>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</si>
  <si>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</si>
  <si>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</si>
  <si>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</si>
  <si>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</si>
  <si>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</si>
  <si>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</si>
  <si>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</si>
  <si>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</si>
  <si>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</si>
  <si>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</si>
  <si>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</si>
  <si>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</si>
  <si>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</si>
  <si>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</si>
  <si>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</si>
  <si>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</si>
  <si>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</si>
  <si>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</si>
  <si>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</si>
  <si>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</si>
  <si>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</si>
  <si>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</si>
  <si>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</si>
  <si>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</si>
  <si>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</si>
  <si>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</si>
  <si>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</si>
  <si>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</si>
  <si>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</si>
  <si>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</si>
  <si>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</si>
  <si>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</si>
  <si>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</si>
  <si>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</si>
  <si>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</si>
  <si>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</si>
  <si>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</si>
  <si>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</si>
  <si>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</si>
  <si>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</si>
  <si>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</si>
  <si>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</si>
  <si>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</si>
  <si>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</si>
  <si>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</si>
  <si>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</si>
  <si>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</si>
  <si>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</si>
  <si>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</si>
  <si>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</si>
  <si>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</si>
  <si>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</si>
  <si>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</si>
  <si>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</si>
  <si>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</si>
  <si>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</si>
  <si>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</si>
  <si>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</si>
  <si>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</si>
  <si>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</si>
  <si>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</si>
  <si>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</si>
  <si>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</si>
  <si>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</si>
  <si>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</si>
  <si>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</si>
  <si>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</si>
  <si>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</si>
  <si>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</si>
  <si>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</si>
  <si>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</si>
  <si>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</si>
  <si>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</si>
  <si>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</si>
  <si>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</si>
  <si>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</si>
  <si>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</si>
  <si>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</si>
  <si>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</si>
  <si>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</si>
  <si>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</si>
  <si>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</si>
  <si>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</si>
  <si>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</si>
  <si>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</si>
  <si>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</si>
  <si>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</si>
  <si>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</si>
  <si>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</si>
  <si>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</si>
  <si>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</si>
  <si>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</si>
  <si>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</si>
  <si>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</si>
  <si>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</si>
  <si>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</si>
  <si>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</si>
  <si>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</si>
  <si>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</si>
  <si>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</si>
  <si>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</si>
  <si>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</si>
  <si>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</si>
  <si>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</si>
  <si>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</si>
  <si>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</si>
  <si>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</si>
  <si>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</si>
  <si>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</si>
  <si>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</si>
  <si>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</si>
  <si>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</si>
  <si>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</si>
  <si>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</si>
  <si>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</si>
  <si>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</si>
  <si>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</si>
  <si>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</si>
  <si>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</si>
  <si>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</si>
  <si>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</si>
  <si>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</si>
  <si>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</si>
  <si>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</si>
  <si>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</si>
  <si>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</si>
  <si>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</si>
  <si>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</si>
  <si>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</si>
  <si>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</si>
  <si>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</si>
  <si>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</si>
  <si>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</si>
  <si>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</si>
  <si>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</si>
  <si>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</si>
  <si>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</si>
  <si>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</si>
  <si>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</si>
  <si>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</si>
  <si>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</si>
  <si>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</si>
  <si>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</si>
  <si>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</si>
  <si>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</si>
  <si>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</si>
  <si>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</si>
  <si>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</si>
  <si>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</si>
  <si>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</si>
  <si>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</si>
  <si>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</si>
  <si>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</si>
  <si>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</si>
  <si>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</si>
  <si>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</si>
  <si>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</si>
  <si>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</si>
  <si>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</si>
  <si>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</si>
  <si>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</si>
  <si>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</si>
  <si>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</si>
  <si>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</si>
  <si>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</si>
  <si>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</si>
  <si>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</si>
  <si>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</si>
  <si>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</si>
  <si>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</si>
  <si>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</si>
  <si>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</si>
  <si>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</si>
  <si>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</si>
  <si>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</si>
  <si>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</si>
  <si>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</si>
  <si>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</si>
  <si>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</si>
  <si>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</si>
  <si>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</si>
  <si>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</si>
  <si>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</si>
  <si>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</si>
  <si>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</si>
  <si>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</si>
  <si>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</si>
  <si>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</si>
  <si>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</si>
  <si>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</si>
  <si>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</si>
  <si>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</si>
  <si>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</si>
  <si>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</si>
  <si>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</si>
  <si>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</si>
  <si>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</si>
  <si>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</si>
  <si>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</si>
  <si>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</si>
  <si>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</si>
  <si>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</si>
  <si>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</si>
  <si>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</si>
  <si>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</si>
  <si>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</si>
  <si>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</si>
  <si>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</si>
  <si>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</si>
  <si>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</si>
  <si>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</si>
  <si>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</si>
  <si>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</si>
  <si>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</si>
  <si>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</si>
  <si>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</si>
  <si>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</si>
  <si>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</si>
  <si>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</si>
  <si>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</si>
  <si>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</si>
  <si>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</si>
  <si>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</si>
  <si>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</si>
  <si>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</si>
  <si>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</si>
  <si>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</si>
  <si>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</si>
  <si>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</si>
  <si>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</si>
  <si>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</si>
  <si>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</si>
  <si>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</si>
  <si>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</si>
  <si>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</si>
  <si>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</si>
  <si>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</si>
  <si>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</si>
  <si>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</si>
  <si>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</si>
  <si>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</si>
  <si>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</si>
  <si>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</si>
  <si>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</si>
  <si>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</si>
  <si>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</si>
  <si>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</si>
  <si>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</si>
  <si>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</si>
  <si>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</si>
  <si>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</si>
  <si>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</si>
  <si>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</si>
  <si>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</si>
  <si>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</si>
  <si>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</si>
  <si>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</si>
  <si>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</si>
  <si>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</si>
  <si>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</si>
  <si>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</si>
  <si>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</si>
  <si>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</si>
  <si>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</si>
  <si>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</si>
  <si>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</si>
  <si>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</si>
  <si>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</si>
  <si>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</si>
  <si>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</si>
  <si>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</si>
  <si>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</si>
  <si>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</si>
  <si>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</si>
  <si>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</si>
  <si>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</si>
  <si>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</si>
  <si>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</si>
  <si>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</si>
  <si>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</si>
  <si>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</si>
  <si>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</si>
  <si>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</si>
  <si>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</si>
  <si>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</si>
  <si>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</si>
  <si>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</si>
  <si>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</si>
  <si>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</si>
  <si>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</si>
  <si>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</si>
  <si>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</si>
  <si>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</si>
  <si>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</si>
  <si>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</si>
  <si>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</si>
  <si>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</si>
  <si>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</si>
  <si>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</si>
  <si>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</si>
  <si>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</si>
  <si>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</si>
  <si>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</si>
  <si>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</si>
  <si>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</si>
  <si>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</si>
  <si>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</si>
  <si>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</si>
  <si>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</si>
  <si>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</si>
  <si>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</si>
  <si>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</si>
  <si>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</si>
  <si>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</si>
  <si>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</si>
  <si>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</si>
  <si>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</si>
  <si>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</si>
  <si>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</si>
  <si>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</si>
  <si>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</si>
  <si>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</si>
  <si>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</si>
  <si>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</si>
  <si>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</si>
  <si>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</si>
  <si>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</si>
  <si>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</si>
  <si>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</si>
  <si>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</si>
  <si>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</si>
  <si>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</si>
  <si>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</si>
  <si>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</si>
  <si>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</si>
  <si>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</si>
  <si>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</si>
  <si>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</si>
  <si>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</si>
  <si>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</si>
  <si>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</si>
  <si>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</si>
  <si>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</si>
  <si>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</si>
  <si>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</si>
  <si>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</si>
  <si>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</si>
  <si>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</si>
  <si>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</si>
  <si>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</si>
  <si>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</si>
  <si>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</si>
  <si>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</si>
  <si>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</si>
  <si>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</si>
  <si>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</si>
  <si>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</si>
  <si>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</si>
  <si>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</si>
  <si>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</si>
  <si>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</si>
  <si>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</si>
  <si>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</si>
  <si>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</si>
  <si>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</si>
  <si>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</si>
  <si>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</si>
  <si>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</si>
  <si>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</si>
  <si>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</si>
  <si>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</si>
  <si>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</si>
  <si>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</si>
  <si>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</si>
  <si>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</si>
  <si>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</si>
  <si>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</si>
  <si>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</si>
  <si>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</si>
  <si>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</si>
  <si>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</si>
  <si>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</si>
  <si>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</si>
  <si>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</si>
  <si>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</si>
  <si>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</si>
  <si>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</si>
  <si>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</si>
  <si>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</si>
  <si>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</si>
  <si>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</si>
  <si>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</si>
  <si>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</si>
  <si>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</si>
  <si>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</si>
  <si>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</si>
  <si>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</si>
  <si>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</si>
  <si>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</si>
  <si>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</si>
  <si>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</si>
  <si>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</si>
  <si>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</si>
  <si>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</si>
  <si>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</si>
  <si>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</si>
  <si>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</si>
  <si>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</si>
  <si>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</si>
  <si>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</si>
  <si>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</si>
  <si>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</si>
  <si>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</si>
  <si>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</si>
  <si>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</si>
  <si>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</si>
  <si>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</si>
  <si>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</si>
  <si>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</si>
  <si>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</si>
  <si>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</si>
  <si>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</si>
  <si>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</si>
  <si>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</si>
  <si>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</si>
  <si>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</si>
  <si>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</si>
  <si>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</si>
  <si>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</si>
  <si>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</si>
  <si>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</si>
  <si>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</si>
  <si>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</si>
  <si>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</si>
  <si>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</si>
  <si>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</si>
  <si>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</si>
  <si>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</si>
  <si>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</si>
  <si>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</si>
  <si>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</si>
  <si>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</si>
  <si>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</si>
  <si>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</si>
  <si>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</si>
  <si>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</si>
  <si>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</si>
  <si>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</si>
  <si>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</si>
  <si>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</si>
  <si>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</si>
  <si>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</si>
  <si>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</si>
  <si>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</si>
  <si>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</si>
  <si>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</si>
  <si>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</si>
  <si>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</si>
  <si>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</si>
  <si>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</si>
  <si>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</si>
  <si>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</si>
  <si>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</si>
  <si>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</si>
  <si>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</si>
  <si>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</si>
  <si>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</si>
  <si>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</si>
  <si>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</si>
  <si>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</si>
  <si>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</si>
  <si>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</si>
  <si>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</si>
  <si>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</si>
  <si>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</si>
  <si>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</si>
  <si>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</si>
  <si>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</si>
  <si>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</si>
  <si>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</si>
  <si>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</si>
  <si>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</si>
  <si>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</si>
  <si>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</si>
  <si>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</si>
  <si>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</si>
  <si>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</si>
  <si>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</si>
  <si>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</si>
  <si>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</si>
  <si>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</si>
  <si>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</si>
  <si>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</si>
  <si>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</si>
  <si>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</si>
  <si>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</si>
  <si>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</si>
  <si>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</si>
  <si>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</si>
  <si>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</si>
  <si>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</si>
  <si>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</si>
  <si>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</si>
  <si>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</si>
  <si>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</si>
  <si>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</si>
  <si>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</si>
  <si>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</si>
  <si>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</si>
  <si>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</si>
  <si>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</si>
  <si>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</si>
  <si>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</si>
  <si>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</si>
  <si>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</si>
  <si>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</si>
  <si>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</si>
  <si>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</si>
  <si>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</si>
  <si>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</si>
  <si>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</si>
  <si>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</si>
  <si>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</si>
  <si>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</si>
  <si>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</si>
  <si>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</si>
  <si>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</si>
  <si>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</si>
  <si>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</si>
  <si>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</si>
  <si>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</si>
  <si>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</si>
  <si>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</si>
  <si>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</si>
  <si>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</si>
  <si>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</si>
  <si>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</si>
  <si>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</si>
  <si>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</si>
  <si>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</si>
  <si>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</si>
  <si>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</si>
  <si>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</si>
  <si>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</si>
  <si>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</si>
  <si>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</si>
  <si>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</si>
  <si>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</si>
  <si>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</si>
  <si>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</si>
  <si>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</si>
  <si>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</si>
  <si>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</si>
  <si>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</si>
  <si>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</si>
  <si>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</si>
  <si>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</si>
  <si>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</si>
  <si>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</si>
  <si>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</si>
  <si>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</si>
  <si>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</si>
  <si>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</si>
  <si>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</si>
  <si>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</si>
  <si>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</si>
  <si>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</si>
  <si>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</si>
  <si>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</si>
  <si>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</si>
  <si>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</si>
  <si>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</si>
  <si>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</si>
  <si>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</si>
  <si>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</si>
  <si>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</si>
  <si>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</si>
  <si>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</si>
  <si>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</si>
  <si>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</si>
  <si>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</si>
  <si>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</si>
  <si>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</si>
  <si>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</si>
  <si>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</si>
  <si>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</si>
  <si>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</si>
  <si>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</si>
  <si>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</si>
  <si>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</si>
  <si>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</si>
  <si>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</si>
  <si>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</si>
  <si>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</si>
  <si>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</si>
  <si>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</si>
  <si>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</si>
  <si>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</si>
  <si>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</si>
  <si>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</si>
  <si>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</si>
  <si>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</si>
  <si>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</si>
  <si>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</si>
  <si>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</si>
  <si>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</si>
  <si>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</si>
  <si>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</si>
  <si>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</si>
  <si>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</si>
  <si>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</si>
  <si>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</si>
  <si>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</si>
  <si>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</si>
  <si>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</si>
  <si>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</si>
  <si>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</si>
  <si>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</si>
  <si>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</si>
  <si>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</si>
  <si>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</si>
  <si>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</si>
  <si>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</si>
  <si>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</si>
  <si>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</si>
  <si>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</si>
  <si>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</si>
  <si>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</si>
  <si>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</si>
  <si>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</si>
  <si>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</si>
  <si>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</si>
  <si>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</si>
  <si>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</si>
  <si>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</si>
  <si>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</si>
  <si>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</si>
  <si>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</si>
  <si>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</si>
  <si>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</si>
  <si>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</si>
  <si>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</si>
  <si>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</si>
  <si>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</si>
  <si>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</si>
  <si>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</si>
  <si>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</si>
  <si>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</si>
  <si>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</si>
  <si>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</si>
  <si>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</si>
  <si>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</si>
  <si>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</si>
  <si>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</si>
  <si>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</si>
  <si>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</si>
  <si>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</si>
  <si>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</si>
  <si>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</si>
  <si>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</si>
  <si>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</si>
  <si>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</si>
  <si>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</si>
  <si>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</si>
  <si>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</si>
  <si>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</si>
  <si>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</si>
  <si>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</si>
  <si>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</si>
  <si>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</si>
  <si>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</si>
  <si>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</si>
  <si>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</si>
  <si>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</si>
  <si>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</si>
  <si>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</si>
  <si>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</si>
  <si>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</si>
  <si>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</si>
  <si>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</si>
  <si>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</si>
  <si>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</si>
  <si>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</si>
  <si>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</si>
  <si>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</si>
  <si>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</si>
  <si>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</si>
  <si>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</si>
  <si>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</si>
  <si>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</si>
  <si>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</si>
  <si>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</si>
  <si>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</si>
  <si>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</si>
  <si>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</si>
  <si>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</si>
  <si>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</si>
  <si>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</si>
  <si>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</si>
  <si>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</si>
  <si>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</si>
  <si>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</si>
  <si>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</si>
  <si>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</si>
  <si>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</si>
  <si>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</si>
  <si>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</si>
  <si>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</si>
  <si>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</si>
  <si>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</si>
  <si>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</si>
  <si>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</si>
  <si>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</si>
  <si>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</si>
  <si>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</si>
  <si>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</si>
  <si>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</si>
  <si>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</si>
  <si>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</si>
  <si>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</si>
  <si>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</si>
  <si>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</si>
  <si>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</si>
  <si>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</si>
  <si>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</si>
  <si>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</si>
  <si>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</si>
  <si>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</si>
  <si>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</si>
  <si>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</si>
  <si>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</si>
  <si>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</si>
  <si>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</si>
  <si>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</si>
  <si>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</si>
  <si>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</si>
  <si>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</si>
  <si>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</si>
  <si>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</si>
  <si>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</si>
  <si>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</si>
  <si>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</si>
  <si>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</si>
  <si>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</si>
  <si>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</si>
  <si>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</si>
  <si>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</si>
  <si>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</si>
  <si>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</si>
  <si>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</si>
  <si>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</si>
  <si>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</si>
  <si>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</si>
  <si>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</si>
  <si>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</si>
  <si>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</si>
  <si>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</si>
  <si>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</si>
  <si>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</si>
  <si>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</si>
  <si>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</si>
  <si>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</si>
  <si>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</si>
  <si>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</si>
  <si>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</si>
  <si>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</si>
  <si>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</si>
  <si>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</si>
  <si>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</si>
  <si>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</si>
  <si>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</si>
  <si>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</si>
  <si>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</si>
  <si>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</si>
  <si>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</si>
  <si>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</si>
  <si>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</si>
  <si>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</si>
  <si>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</si>
  <si>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</si>
  <si>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</si>
  <si>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</si>
  <si>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</si>
  <si>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</si>
  <si>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</si>
  <si>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</si>
  <si>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</si>
  <si>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</si>
  <si>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</si>
  <si>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</si>
  <si>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</si>
  <si>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</si>
  <si>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</si>
  <si>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</si>
  <si>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</si>
  <si>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</si>
  <si>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</si>
  <si>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</si>
  <si>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</si>
  <si>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</si>
  <si>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</si>
  <si>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</si>
  <si>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</si>
  <si>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</si>
  <si>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</si>
  <si>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</si>
  <si>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</si>
  <si>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</si>
  <si>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</si>
  <si>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</si>
  <si>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</si>
  <si>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</si>
  <si>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</si>
  <si>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</si>
  <si>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</si>
  <si>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</si>
  <si>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</si>
  <si>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</si>
  <si>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</si>
  <si>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</si>
  <si>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</si>
  <si>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</si>
  <si>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</si>
  <si>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</si>
  <si>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</si>
  <si>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</si>
  <si>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</si>
  <si>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</si>
  <si>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</si>
  <si>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</si>
  <si>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</si>
  <si>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</si>
  <si>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</si>
  <si>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</si>
  <si>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</si>
  <si>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</si>
  <si>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</si>
  <si>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</si>
  <si>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</si>
  <si>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</si>
  <si>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</si>
  <si>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</si>
  <si>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</si>
  <si>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</si>
  <si>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</si>
  <si>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</si>
  <si>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</si>
  <si>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</si>
  <si>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</si>
  <si>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</si>
  <si>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</si>
  <si>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</si>
  <si>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</si>
  <si>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</si>
  <si>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</si>
  <si>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</si>
  <si>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</si>
  <si>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</si>
  <si>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</si>
  <si>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</si>
  <si>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</si>
  <si>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</si>
  <si>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</si>
  <si>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</si>
  <si>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</si>
  <si>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</si>
  <si>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</si>
  <si>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</si>
  <si>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</si>
  <si>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</si>
  <si>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</si>
  <si>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</si>
  <si>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</si>
  <si>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</si>
  <si>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</si>
  <si>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</si>
  <si>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</si>
  <si>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</si>
  <si>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</si>
  <si>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</si>
  <si>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</si>
  <si>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</si>
  <si>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</si>
  <si>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</si>
  <si>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</si>
  <si>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</si>
  <si>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</si>
  <si>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</si>
  <si>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</si>
  <si>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</si>
  <si>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</si>
  <si>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</si>
  <si>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</si>
  <si>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</si>
  <si>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</si>
  <si>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</si>
  <si>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</si>
  <si>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</si>
  <si>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</si>
  <si>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</si>
  <si>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</si>
  <si>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</si>
  <si>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</si>
  <si>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</si>
  <si>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</si>
  <si>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</si>
  <si>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</si>
  <si>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</si>
  <si>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</si>
  <si>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</si>
  <si>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</si>
  <si>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</si>
  <si>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</si>
  <si>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</si>
  <si>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</si>
  <si>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</si>
  <si>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</si>
  <si>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</si>
  <si>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</si>
  <si>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</si>
  <si>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</si>
  <si>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</si>
  <si>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</si>
  <si>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</si>
  <si>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</si>
  <si>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</si>
  <si>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</si>
  <si>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</si>
  <si>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</si>
  <si>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</si>
  <si>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</si>
  <si>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</si>
  <si>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</si>
  <si>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</si>
  <si>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</si>
  <si>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</si>
  <si>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</si>
  <si>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</si>
  <si>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</si>
  <si>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</si>
  <si>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</si>
  <si>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</si>
  <si>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</si>
  <si>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</si>
  <si>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</si>
  <si>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</si>
  <si>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</si>
  <si>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</si>
  <si>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</si>
  <si>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</si>
  <si>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</si>
  <si>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</si>
  <si>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</si>
  <si>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</si>
  <si>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</si>
  <si>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</si>
  <si>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</si>
  <si>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</si>
  <si>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</si>
  <si>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</si>
  <si>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</si>
  <si>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</si>
  <si>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</si>
  <si>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</si>
  <si>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</si>
  <si>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</si>
  <si>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</si>
  <si>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</si>
  <si>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</si>
  <si>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</si>
  <si>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</si>
  <si>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</si>
  <si>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</si>
  <si>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</si>
  <si>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</si>
  <si>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</si>
  <si>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</si>
  <si>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</si>
  <si>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</si>
  <si>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</si>
  <si>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</si>
  <si>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</si>
  <si>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</si>
  <si>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</si>
  <si>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</si>
  <si>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</si>
  <si>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</si>
  <si>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</si>
  <si>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</si>
  <si>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</si>
  <si>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</si>
  <si>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</si>
  <si>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</si>
  <si>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</si>
  <si>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</si>
  <si>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</si>
  <si>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</si>
  <si>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</si>
  <si>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</si>
  <si>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</si>
  <si>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</si>
  <si>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</si>
  <si>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</si>
  <si>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</si>
  <si>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</si>
  <si>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</si>
  <si>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</si>
  <si>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</si>
  <si>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</si>
  <si>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</si>
  <si>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</si>
  <si>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</si>
  <si>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</si>
  <si>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</si>
  <si>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</si>
  <si>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</si>
  <si>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</si>
  <si>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</si>
  <si>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</si>
  <si>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</si>
  <si>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</si>
  <si>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</si>
  <si>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</si>
  <si>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</si>
  <si>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</si>
  <si>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</si>
  <si>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</si>
  <si>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</si>
  <si>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</si>
  <si>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</si>
  <si>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</si>
  <si>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</si>
  <si>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</si>
  <si>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</si>
  <si>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</si>
  <si>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</si>
  <si>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</si>
  <si>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</si>
  <si>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</si>
  <si>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</si>
  <si>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</si>
  <si>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</si>
  <si>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</si>
  <si>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</si>
  <si>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</si>
  <si>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</si>
  <si>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</si>
  <si>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</si>
  <si>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</si>
  <si>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</si>
  <si>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</si>
  <si>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</si>
  <si>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</si>
  <si>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</si>
  <si>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</si>
  <si>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</si>
  <si>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</si>
  <si>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</si>
  <si>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</si>
  <si>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</si>
  <si>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</si>
  <si>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</si>
  <si>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</si>
  <si>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</si>
  <si>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</si>
  <si>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</si>
  <si>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</si>
  <si>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</si>
  <si>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</si>
  <si>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</si>
  <si>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</si>
  <si>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</si>
  <si>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</si>
  <si>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</si>
  <si>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</si>
  <si>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</si>
  <si>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</si>
  <si>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</si>
  <si>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</si>
  <si>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</si>
  <si>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</si>
  <si>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</si>
  <si>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</si>
  <si>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</si>
  <si>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</si>
  <si>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</si>
  <si>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</si>
  <si>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</si>
  <si>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</si>
  <si>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</si>
  <si>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</si>
  <si>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</si>
  <si>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</si>
  <si>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</si>
  <si>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</si>
  <si>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</si>
  <si>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</si>
  <si>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</si>
  <si>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</si>
  <si>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</si>
  <si>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</si>
  <si>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</si>
  <si>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</si>
  <si>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</si>
  <si>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</si>
  <si>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</si>
  <si>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</si>
  <si>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</si>
  <si>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</si>
  <si>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</si>
  <si>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</si>
  <si>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</si>
  <si>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</si>
  <si>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</si>
  <si>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</si>
  <si>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</si>
  <si>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</si>
  <si>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</si>
  <si>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</si>
  <si>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</si>
  <si>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</si>
  <si>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</si>
  <si>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</si>
  <si>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</si>
  <si>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</si>
  <si>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</si>
  <si>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</si>
  <si>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</si>
  <si>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</si>
  <si>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</si>
  <si>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</si>
  <si>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</si>
  <si>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</si>
  <si>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</si>
  <si>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</si>
  <si>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</si>
  <si>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</si>
  <si>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</si>
  <si>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</si>
  <si>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</si>
  <si>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</si>
  <si>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</si>
  <si>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</si>
  <si>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</si>
  <si>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</si>
  <si>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</si>
  <si>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</si>
  <si>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</si>
  <si>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</si>
  <si>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</si>
  <si>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</si>
  <si>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</si>
  <si>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</si>
  <si>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</si>
  <si>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</si>
  <si>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</si>
  <si>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</si>
  <si>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</si>
  <si>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</si>
  <si>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</si>
  <si>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</si>
  <si>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</si>
  <si>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</si>
  <si>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</si>
  <si>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</si>
  <si>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</si>
  <si>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</si>
  <si>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</si>
  <si>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</si>
  <si>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</si>
  <si>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</si>
  <si>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</si>
  <si>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</si>
  <si>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</si>
  <si>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</si>
  <si>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</si>
  <si>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</si>
  <si>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</si>
  <si>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</si>
  <si>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</si>
  <si>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</si>
  <si>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</si>
  <si>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</si>
  <si>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</si>
  <si>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</si>
  <si>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</si>
  <si>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</si>
  <si>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</si>
  <si>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</si>
  <si>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</si>
  <si>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</si>
  <si>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</si>
  <si>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</si>
  <si>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</si>
  <si>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</si>
  <si>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</si>
  <si>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</si>
  <si>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</si>
  <si>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</si>
  <si>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</si>
  <si>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</si>
  <si>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</si>
  <si>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</si>
  <si>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</si>
  <si>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</si>
  <si>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</si>
  <si>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</si>
  <si>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</si>
  <si>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</si>
  <si>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</si>
  <si>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</si>
  <si>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</si>
  <si>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</si>
  <si>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</si>
  <si>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</si>
  <si>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</si>
  <si>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</si>
  <si>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</si>
  <si>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</si>
  <si>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</si>
  <si>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</si>
  <si>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</si>
  <si>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</si>
  <si>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</si>
  <si>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</si>
  <si>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</si>
  <si>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</si>
  <si>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</si>
  <si>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</si>
  <si>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</si>
  <si>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</si>
  <si>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</si>
  <si>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</si>
  <si>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</si>
  <si>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</si>
  <si>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</si>
  <si>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</si>
  <si>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</si>
  <si>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</si>
  <si>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</si>
  <si>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</si>
  <si>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</si>
  <si>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</si>
  <si>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</si>
  <si>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</si>
  <si>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</si>
  <si>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</si>
  <si>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</si>
  <si>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</si>
  <si>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</si>
  <si>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</si>
  <si>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</si>
  <si>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</si>
  <si>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</si>
  <si>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</si>
  <si>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</si>
  <si>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</si>
  <si>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</si>
  <si>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</si>
  <si>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</si>
  <si>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</si>
  <si>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</si>
  <si>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</si>
  <si>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</si>
  <si>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</si>
  <si>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</si>
  <si>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</si>
  <si>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</si>
  <si>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</si>
  <si>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</si>
  <si>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</si>
  <si>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</si>
  <si>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</si>
  <si>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</si>
  <si>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</si>
  <si>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</si>
  <si>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</si>
  <si>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</si>
  <si>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</si>
  <si>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</si>
  <si>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</si>
  <si>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</si>
  <si>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</si>
  <si>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</si>
  <si>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</si>
  <si>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</si>
  <si>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</si>
  <si>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</si>
  <si>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</si>
  <si>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</si>
  <si>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</si>
  <si>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</si>
  <si>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</si>
  <si>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</si>
  <si>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</si>
  <si>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</si>
  <si>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</si>
  <si>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</si>
  <si>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</si>
  <si>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</si>
  <si>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</si>
  <si>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</si>
  <si>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</si>
  <si>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</si>
  <si>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</si>
  <si>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</si>
  <si>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</si>
  <si>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</si>
  <si>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</si>
  <si>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</si>
  <si>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</si>
  <si>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</si>
  <si>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</si>
  <si>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</si>
  <si>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</si>
  <si>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</si>
  <si>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</si>
  <si>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</si>
  <si>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</si>
  <si>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</si>
  <si>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</si>
  <si>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</si>
  <si>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</si>
  <si>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</si>
  <si>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</si>
  <si>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</si>
  <si>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</si>
  <si>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</si>
  <si>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</si>
  <si>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</si>
  <si>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</si>
  <si>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</si>
  <si>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</si>
  <si>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</si>
  <si>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</si>
  <si>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</si>
  <si>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</si>
  <si>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</si>
  <si>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</si>
  <si>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</si>
  <si>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</si>
  <si>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</si>
  <si>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</si>
  <si>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</si>
  <si>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</si>
  <si>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</si>
  <si>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</si>
  <si>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</si>
  <si>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</si>
  <si>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</si>
  <si>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</si>
  <si>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</si>
  <si>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</si>
  <si>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</si>
  <si>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</si>
  <si>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</si>
  <si>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</si>
  <si>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</si>
  <si>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</si>
  <si>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</si>
  <si>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</si>
  <si>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</si>
  <si>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</si>
  <si>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</si>
  <si>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</si>
  <si>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</si>
  <si>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</si>
  <si>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</si>
  <si>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</si>
  <si>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</si>
  <si>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</si>
  <si>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</si>
  <si>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</si>
  <si>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</si>
  <si>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</si>
  <si>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</si>
  <si>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</si>
  <si>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</si>
  <si>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</si>
  <si>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</si>
  <si>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</si>
  <si>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</si>
  <si>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</si>
  <si>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</si>
  <si>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</si>
  <si>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</si>
  <si>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</si>
  <si>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</si>
  <si>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</si>
  <si>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</si>
  <si>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</si>
  <si>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</si>
  <si>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</si>
  <si>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</si>
  <si>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</si>
  <si>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</si>
  <si>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</si>
  <si>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</si>
  <si>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</si>
  <si>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</si>
  <si>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</si>
  <si>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</si>
  <si>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</si>
  <si>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</si>
  <si>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</si>
  <si>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</si>
  <si>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</si>
  <si>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</si>
  <si>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</si>
  <si>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</si>
  <si>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</si>
  <si>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</si>
  <si>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</si>
  <si>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</si>
  <si>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</si>
  <si>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</si>
  <si>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</si>
  <si>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</si>
  <si>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</si>
  <si>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</si>
  <si>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</si>
  <si>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</si>
  <si>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</si>
  <si>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</si>
  <si>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</si>
  <si>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</si>
  <si>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</si>
  <si>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</si>
  <si>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</si>
  <si>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</si>
  <si>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</si>
  <si>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</si>
  <si>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</si>
  <si>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</si>
  <si>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</si>
  <si>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</si>
  <si>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</si>
  <si>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</si>
  <si>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</si>
  <si>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</si>
  <si>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</si>
  <si>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</si>
  <si>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</si>
  <si>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</si>
  <si>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</si>
  <si>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</si>
  <si>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</si>
  <si>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</si>
  <si>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</si>
  <si>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</si>
  <si>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</si>
  <si>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</si>
  <si>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</si>
  <si>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</si>
  <si>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</si>
  <si>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</si>
  <si>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</si>
  <si>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</si>
  <si>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</si>
  <si>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</si>
  <si>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</si>
  <si>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</si>
  <si>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</si>
  <si>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</si>
  <si>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</si>
  <si>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</si>
  <si>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</si>
  <si>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</si>
  <si>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</si>
  <si>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</si>
  <si>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</si>
  <si>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</si>
  <si>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</si>
  <si>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</si>
  <si>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</si>
  <si>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</si>
  <si>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</si>
  <si>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</si>
  <si>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</si>
  <si>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</si>
  <si>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</si>
  <si>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</si>
  <si>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</si>
  <si>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</si>
  <si>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</si>
  <si>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</si>
  <si>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</si>
  <si>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</si>
  <si>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</si>
  <si>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</si>
  <si>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</si>
  <si>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</si>
  <si>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</si>
  <si>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</si>
  <si>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</si>
  <si>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</si>
  <si>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</si>
  <si>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</si>
  <si>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</si>
  <si>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</si>
  <si>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</si>
  <si>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</si>
  <si>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</si>
  <si>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</si>
  <si>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</si>
  <si>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</si>
  <si>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</si>
  <si>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</si>
  <si>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</si>
  <si>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</si>
  <si>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</si>
  <si>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</si>
  <si>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</si>
  <si>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</si>
  <si>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</si>
  <si>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</si>
  <si>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</si>
  <si>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</si>
  <si>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</si>
  <si>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</si>
  <si>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</si>
  <si>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</si>
  <si>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</si>
  <si>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</si>
  <si>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</si>
  <si>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</si>
  <si>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</si>
  <si>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</si>
  <si>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</si>
  <si>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</si>
  <si>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</si>
  <si>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</si>
  <si>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</si>
  <si>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</si>
  <si>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</si>
  <si>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</si>
  <si>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</si>
  <si>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</si>
  <si>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</si>
  <si>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</si>
  <si>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</si>
  <si>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</si>
  <si>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</si>
  <si>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</si>
  <si>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</si>
  <si>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</si>
  <si>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</si>
  <si>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</si>
  <si>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</si>
  <si>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</si>
  <si>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</si>
  <si>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</si>
  <si>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</si>
  <si>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</si>
  <si>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</si>
  <si>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</si>
  <si>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</si>
  <si>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</si>
  <si>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</si>
  <si>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</si>
  <si>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</si>
  <si>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</si>
  <si>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</si>
  <si>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</si>
  <si>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</si>
  <si>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</si>
  <si>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</si>
  <si>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</si>
  <si>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</si>
  <si>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</si>
  <si>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</si>
  <si>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</si>
  <si>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</si>
  <si>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</si>
  <si>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</si>
  <si>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</si>
  <si>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</si>
  <si>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</si>
  <si>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</si>
  <si>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</si>
  <si>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</si>
  <si>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</si>
  <si>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</si>
  <si>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</si>
  <si>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</si>
  <si>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</si>
  <si>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</si>
  <si>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</si>
  <si>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</si>
  <si>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</si>
  <si>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</si>
  <si>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</si>
  <si>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</si>
  <si>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</si>
  <si>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</si>
  <si>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</si>
  <si>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</si>
  <si>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</si>
  <si>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</si>
  <si>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</si>
  <si>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</si>
  <si>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</si>
  <si>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</si>
  <si>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</si>
  <si>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</si>
  <si>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</si>
  <si>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</si>
  <si>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</si>
  <si>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</si>
  <si>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</si>
  <si>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</si>
  <si>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</si>
  <si>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</si>
  <si>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</si>
  <si>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</si>
  <si>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</si>
  <si>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</si>
  <si>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</si>
  <si>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</si>
  <si>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</si>
  <si>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</si>
  <si>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</si>
  <si>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</si>
  <si>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</si>
  <si>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</si>
  <si>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</si>
  <si>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</si>
  <si>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</si>
  <si>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</si>
  <si>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</si>
  <si>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</si>
  <si>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</si>
  <si>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</si>
  <si>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</si>
  <si>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</si>
  <si>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</si>
  <si>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</si>
  <si>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</si>
  <si>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</si>
  <si>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</si>
  <si>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</si>
  <si>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</si>
  <si>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</si>
  <si>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</si>
  <si>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</si>
  <si>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</si>
  <si>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</si>
  <si>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</si>
  <si>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</si>
  <si>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</si>
  <si>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</si>
  <si>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</si>
  <si>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</si>
  <si>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</si>
  <si>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</si>
  <si>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</si>
  <si>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</si>
  <si>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</si>
  <si>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</si>
  <si>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</si>
  <si>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</si>
  <si>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</si>
  <si>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</si>
  <si>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</si>
  <si>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</si>
  <si>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</si>
  <si>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</si>
  <si>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</si>
  <si>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</si>
  <si>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</si>
  <si>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</si>
  <si>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</si>
  <si>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</si>
  <si>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</si>
  <si>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</si>
  <si>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</si>
  <si>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</si>
  <si>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</si>
  <si>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</si>
  <si>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</si>
  <si>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</si>
  <si>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</si>
  <si>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</si>
  <si>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</si>
  <si>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</si>
  <si>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</si>
  <si>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</si>
  <si>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</si>
  <si>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</si>
  <si>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</si>
  <si>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</si>
  <si>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</si>
  <si>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</si>
  <si>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</si>
  <si>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</si>
  <si>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</si>
  <si>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</si>
  <si>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</si>
  <si>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</si>
  <si>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</si>
  <si>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</si>
  <si>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</si>
  <si>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</si>
  <si>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</si>
  <si>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</si>
  <si>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</si>
  <si>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</si>
  <si>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</si>
  <si>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</si>
  <si>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</si>
  <si>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</si>
  <si>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</si>
  <si>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</si>
  <si>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</si>
  <si>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</si>
  <si>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</si>
  <si>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</si>
  <si>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</si>
  <si>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</si>
  <si>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</si>
  <si>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</si>
  <si>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</si>
  <si>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</si>
  <si>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</si>
  <si>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</si>
  <si>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</si>
  <si>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</si>
  <si>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</si>
  <si>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</si>
  <si>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</si>
  <si>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</si>
  <si>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</si>
  <si>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</si>
  <si>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</si>
  <si>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</si>
  <si>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</si>
  <si>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</si>
  <si>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</si>
  <si>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</si>
  <si>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</si>
  <si>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</si>
  <si>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</si>
  <si>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</si>
  <si>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</si>
  <si>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</si>
  <si>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</si>
  <si>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</si>
  <si>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</si>
  <si>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</si>
  <si>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</si>
  <si>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</si>
  <si>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</si>
  <si>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</si>
  <si>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</si>
  <si>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</si>
  <si>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</si>
  <si>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</si>
  <si>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</si>
  <si>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</si>
  <si>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</si>
  <si>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</si>
  <si>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</si>
  <si>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</si>
  <si>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</si>
  <si>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</si>
  <si>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</si>
  <si>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</si>
  <si>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</si>
  <si>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</si>
  <si>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</si>
  <si>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</si>
  <si>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</si>
  <si>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</si>
  <si>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</si>
  <si>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</si>
  <si>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</si>
  <si>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</si>
  <si>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</si>
  <si>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</si>
  <si>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</si>
  <si>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</si>
  <si>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</si>
  <si>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</si>
  <si>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</si>
  <si>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</si>
  <si>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</si>
  <si>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</si>
  <si>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</si>
  <si>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</si>
  <si>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</si>
  <si>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</si>
  <si>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</si>
  <si>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</si>
  <si>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</si>
  <si>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</si>
  <si>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</si>
  <si>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</si>
  <si>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</si>
  <si>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</si>
  <si>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</si>
  <si>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</si>
  <si>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</si>
  <si>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</si>
  <si>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</si>
  <si>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</si>
  <si>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</si>
  <si>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</si>
  <si>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</si>
  <si>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</si>
  <si>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</si>
  <si>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</si>
  <si>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</si>
  <si>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</si>
  <si>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</si>
  <si>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</si>
  <si>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</si>
  <si>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</si>
  <si>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</si>
  <si>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</si>
  <si>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</si>
  <si>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</si>
  <si>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</si>
  <si>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</si>
  <si>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</si>
  <si>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</si>
  <si>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</si>
  <si>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</si>
  <si>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</si>
  <si>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</si>
  <si>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</si>
  <si>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</si>
  <si>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</si>
  <si>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</si>
  <si>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</si>
  <si>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</si>
  <si>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</si>
  <si>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</si>
  <si>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</si>
  <si>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</si>
  <si>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</si>
  <si>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</si>
  <si>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</si>
  <si>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</si>
  <si>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</si>
  <si>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</si>
  <si>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</si>
  <si>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</si>
  <si>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</si>
  <si>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</si>
  <si>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</si>
  <si>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</si>
  <si>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</si>
  <si>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</si>
  <si>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</si>
  <si>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</si>
  <si>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</si>
  <si>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</si>
  <si>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</si>
  <si>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</si>
  <si>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</si>
  <si>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</si>
  <si>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</si>
  <si>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</si>
  <si>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</si>
  <si>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</si>
  <si>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</si>
  <si>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</si>
  <si>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</si>
  <si>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</si>
  <si>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</si>
  <si>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</si>
  <si>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</si>
  <si>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</si>
  <si>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</si>
  <si>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</si>
  <si>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</si>
  <si>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</si>
  <si>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</si>
  <si>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</si>
  <si>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</si>
  <si>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</si>
  <si>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</si>
  <si>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</si>
  <si>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</si>
  <si>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</si>
  <si>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</si>
  <si>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</si>
  <si>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</si>
  <si>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</si>
  <si>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</si>
  <si>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</si>
  <si>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</si>
  <si>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</si>
  <si>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</si>
  <si>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</si>
  <si>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</si>
  <si>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</si>
  <si>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</si>
  <si>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</si>
  <si>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</si>
  <si>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</si>
  <si>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</si>
  <si>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</si>
  <si>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</si>
  <si>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</si>
  <si>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</si>
  <si>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</si>
  <si>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</si>
  <si>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</si>
  <si>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</si>
  <si>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</si>
  <si>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</si>
  <si>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</si>
  <si>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</si>
  <si>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</si>
  <si>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</si>
  <si>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</si>
  <si>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</si>
  <si>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</si>
  <si>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</si>
  <si>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</si>
  <si>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</si>
  <si>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</si>
  <si>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</si>
  <si>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</si>
  <si>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</si>
  <si>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</si>
  <si>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</si>
  <si>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</si>
  <si>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</si>
  <si>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</si>
  <si>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</si>
  <si>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</si>
  <si>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</si>
  <si>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</si>
  <si>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</si>
  <si>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</si>
  <si>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</si>
  <si>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</si>
  <si>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</si>
  <si>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</si>
  <si>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</si>
  <si>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</si>
  <si>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</si>
  <si>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</si>
  <si>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</si>
  <si>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</si>
  <si>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</si>
  <si>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</si>
  <si>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</si>
  <si>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</si>
  <si>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</si>
  <si>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</si>
  <si>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</si>
  <si>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</si>
  <si>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</si>
  <si>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</si>
  <si>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</si>
  <si>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</si>
  <si>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</si>
  <si>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</si>
  <si>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</si>
  <si>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</si>
  <si>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</si>
  <si>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</si>
  <si>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</si>
  <si>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</si>
  <si>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</si>
  <si>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</si>
  <si>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</si>
  <si>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</si>
  <si>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</si>
  <si>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</si>
  <si>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</si>
  <si>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</si>
  <si>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</si>
  <si>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</si>
  <si>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</si>
  <si>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</si>
  <si>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</si>
  <si>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</si>
  <si>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</si>
  <si>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</si>
  <si>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</si>
  <si>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</si>
  <si>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</si>
  <si>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</si>
  <si>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</si>
  <si>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</si>
  <si>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</si>
  <si>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</si>
  <si>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</si>
  <si>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</si>
  <si>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</si>
  <si>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</si>
  <si>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</si>
  <si>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</si>
  <si>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</si>
  <si>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</si>
  <si>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</si>
  <si>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</si>
  <si>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</si>
  <si>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</si>
  <si>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</si>
  <si>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</si>
  <si>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</si>
  <si>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</si>
  <si>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</si>
  <si>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</si>
  <si>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</si>
  <si>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</si>
  <si>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</si>
  <si>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</si>
  <si>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</si>
  <si>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</si>
  <si>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</si>
  <si>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</si>
  <si>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</si>
  <si>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</si>
  <si>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</si>
  <si>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</si>
  <si>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</si>
  <si>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</si>
  <si>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</si>
  <si>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</si>
  <si>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</si>
  <si>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</si>
  <si>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</si>
  <si>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</si>
  <si>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</si>
  <si>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</si>
  <si>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</si>
  <si>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</si>
  <si>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</si>
  <si>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</si>
  <si>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</si>
  <si>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</si>
  <si>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</si>
  <si>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</si>
  <si>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</si>
  <si>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</si>
  <si>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</si>
  <si>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</si>
  <si>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</si>
  <si>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</si>
  <si>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</si>
  <si>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</si>
  <si>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</si>
  <si>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</si>
  <si>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</si>
  <si>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</si>
  <si>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</si>
  <si>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</si>
  <si>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</si>
  <si>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</si>
  <si>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</si>
  <si>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</si>
  <si>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</si>
  <si>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</si>
  <si>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</si>
  <si>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</si>
  <si>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</si>
  <si>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</si>
  <si>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</si>
  <si>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</si>
  <si>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</si>
  <si>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</si>
  <si>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</si>
  <si>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</si>
  <si>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</si>
  <si>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</si>
  <si>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</si>
  <si>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</si>
  <si>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</si>
  <si>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</si>
  <si>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</si>
  <si>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</si>
  <si>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</si>
  <si>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</si>
  <si>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</si>
  <si>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</si>
  <si>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</si>
  <si>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</si>
  <si>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</si>
  <si>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</si>
  <si>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</si>
  <si>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</si>
  <si>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</si>
  <si>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</si>
  <si>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</si>
  <si>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</si>
  <si>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</si>
  <si>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</si>
  <si>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</si>
  <si>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</si>
  <si>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</si>
  <si>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</si>
  <si>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</si>
  <si>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</si>
  <si>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</si>
  <si>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</si>
  <si>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</si>
  <si>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</si>
  <si>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</si>
  <si>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</si>
  <si>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</si>
  <si>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</si>
  <si>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</si>
  <si>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</si>
  <si>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</si>
  <si>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</si>
  <si>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</si>
  <si>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</si>
  <si>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</si>
  <si>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</si>
  <si>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</si>
  <si>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</si>
  <si>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</si>
  <si>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</si>
  <si>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</si>
  <si>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</si>
  <si>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</si>
  <si>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</si>
  <si>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</si>
  <si>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</si>
  <si>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</si>
  <si>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</si>
  <si>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</si>
  <si>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</si>
  <si>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</si>
  <si>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</si>
  <si>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</si>
  <si>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</si>
  <si>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</si>
  <si>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</si>
  <si>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</si>
  <si>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</si>
  <si>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</si>
  <si>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</si>
  <si>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</si>
  <si>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</si>
  <si>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</si>
  <si>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</si>
  <si>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</si>
  <si>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</si>
  <si>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</si>
  <si>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</si>
  <si>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</si>
  <si>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</si>
  <si>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</si>
  <si>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</si>
  <si>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</si>
  <si>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</si>
  <si>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</si>
  <si>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</si>
  <si>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</si>
  <si>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</si>
  <si>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</si>
  <si>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</si>
  <si>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</si>
  <si>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</si>
  <si>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</si>
  <si>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</si>
  <si>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</si>
  <si>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</si>
  <si>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</si>
  <si>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</si>
  <si>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</si>
  <si>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</si>
  <si>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</si>
  <si>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</si>
  <si>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</si>
  <si>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</si>
  <si>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</si>
  <si>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</si>
  <si>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</si>
  <si>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</si>
  <si>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</si>
  <si>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</si>
  <si>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</si>
  <si>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</si>
  <si>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</si>
  <si>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</si>
  <si>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</si>
  <si>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</si>
  <si>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</si>
  <si>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</si>
  <si>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</si>
  <si>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</si>
  <si>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</si>
  <si>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</si>
  <si>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</si>
  <si>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</si>
  <si>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</si>
  <si>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</si>
  <si>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</si>
  <si>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</si>
  <si>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</si>
  <si>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</si>
  <si>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</si>
  <si>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</si>
  <si>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</si>
  <si>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</si>
  <si>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</si>
  <si>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</si>
  <si>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</si>
  <si>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</si>
  <si>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</si>
  <si>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</si>
  <si>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</si>
  <si>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</si>
  <si>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</si>
  <si>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</si>
  <si>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</si>
  <si>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</si>
  <si>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</si>
  <si>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</si>
  <si>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</si>
  <si>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</si>
  <si>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</si>
  <si>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</si>
  <si>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</si>
  <si>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</si>
  <si>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</si>
  <si>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</si>
  <si>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</si>
  <si>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</si>
  <si>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</si>
  <si>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</si>
  <si>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</si>
  <si>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</si>
  <si>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</si>
  <si>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</si>
  <si>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</si>
  <si>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</si>
  <si>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</si>
  <si>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</si>
  <si>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</si>
  <si>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</si>
  <si>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</si>
  <si>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</si>
  <si>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</si>
  <si>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</si>
  <si>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</si>
  <si>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</si>
  <si>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</si>
  <si>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</si>
  <si>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</si>
  <si>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</si>
  <si>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</si>
  <si>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</si>
  <si>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</si>
  <si>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</si>
  <si>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</si>
  <si>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</si>
  <si>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</si>
  <si>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</si>
  <si>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</si>
  <si>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</si>
  <si>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</si>
  <si>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</si>
  <si>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</si>
  <si>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</si>
  <si>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</si>
  <si>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</si>
  <si>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</si>
  <si>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</si>
  <si>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</si>
  <si>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</si>
  <si>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</si>
  <si>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</si>
  <si>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</si>
  <si>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</si>
  <si>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</si>
  <si>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</si>
  <si>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</si>
  <si>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</si>
  <si>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</si>
  <si>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</si>
  <si>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</si>
  <si>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</si>
  <si>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</si>
  <si>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</si>
  <si>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</si>
  <si>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</si>
  <si>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</si>
  <si>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</si>
  <si>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</si>
  <si>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</si>
  <si>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</si>
  <si>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</si>
  <si>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</si>
  <si>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</si>
  <si>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</si>
  <si>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</si>
  <si>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</si>
  <si>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</si>
  <si>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</si>
  <si>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</si>
  <si>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</si>
  <si>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</si>
  <si>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</si>
  <si>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</si>
  <si>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</si>
  <si>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</si>
  <si>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</si>
  <si>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</si>
  <si>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</si>
  <si>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</si>
  <si>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</si>
  <si>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</si>
  <si>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</si>
  <si>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</si>
  <si>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</si>
  <si>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</si>
  <si>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</si>
  <si>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</si>
  <si>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</si>
  <si>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</si>
  <si>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</si>
  <si>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</si>
  <si>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</si>
  <si>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</si>
  <si>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</si>
  <si>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</si>
  <si>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</si>
  <si>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</si>
  <si>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</si>
  <si>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</si>
  <si>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</si>
  <si>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</si>
  <si>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</si>
  <si>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</si>
  <si>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</si>
  <si>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</si>
  <si>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</si>
  <si>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</si>
  <si>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</si>
  <si>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</si>
  <si>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</si>
  <si>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</si>
  <si>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</si>
  <si>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</si>
  <si>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</si>
  <si>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</si>
  <si>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</si>
  <si>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</si>
  <si>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</si>
  <si>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</si>
  <si>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</si>
  <si>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</si>
  <si>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</si>
  <si>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</si>
  <si>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</si>
  <si>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</si>
  <si>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</si>
  <si>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</si>
  <si>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</si>
  <si>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</si>
  <si>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</si>
  <si>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</si>
  <si>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</si>
  <si>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</si>
  <si>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</si>
  <si>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</si>
  <si>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</si>
  <si>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</si>
  <si>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</si>
  <si>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</si>
  <si>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</si>
  <si>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</si>
  <si>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</si>
  <si>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</si>
  <si>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</si>
  <si>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</si>
  <si>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</si>
  <si>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</si>
  <si>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</si>
  <si>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</si>
  <si>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</si>
  <si>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</si>
  <si>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</si>
  <si>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</si>
  <si>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</si>
  <si>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</si>
  <si>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</si>
  <si>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</si>
  <si>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</si>
  <si>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</si>
  <si>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</si>
  <si>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</si>
  <si>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</si>
  <si>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</si>
  <si>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</si>
  <si>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</si>
  <si>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</si>
  <si>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</si>
  <si>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</si>
  <si>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</si>
  <si>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</si>
  <si>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</si>
  <si>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</si>
  <si>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</si>
  <si>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</si>
  <si>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</si>
  <si>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</si>
  <si>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</si>
  <si>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</si>
  <si>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</si>
  <si>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</si>
  <si>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</si>
  <si>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</si>
  <si>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</si>
  <si>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</si>
  <si>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</si>
  <si>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</si>
  <si>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</si>
  <si>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</si>
  <si>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</si>
  <si>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</si>
  <si>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</si>
  <si>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</si>
  <si>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</si>
  <si>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</si>
  <si>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</si>
  <si>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</si>
  <si>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</si>
  <si>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</si>
  <si>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</si>
  <si>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</si>
  <si>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</si>
  <si>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</si>
  <si>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</si>
  <si>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</si>
  <si>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</si>
  <si>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</si>
  <si>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</si>
  <si>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</si>
  <si>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</si>
  <si>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</si>
  <si>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</si>
  <si>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</si>
  <si>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</si>
  <si>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</si>
  <si>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</si>
  <si>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</si>
  <si>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</si>
  <si>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</si>
  <si>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</si>
  <si>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</si>
  <si>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</si>
  <si>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</si>
  <si>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</si>
  <si>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</si>
  <si>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</si>
  <si>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</si>
  <si>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</si>
  <si>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</si>
  <si>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</si>
  <si>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</si>
  <si>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</si>
  <si>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</si>
  <si>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</si>
  <si>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</si>
  <si>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</si>
  <si>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</si>
  <si>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</si>
  <si>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</si>
  <si>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</si>
  <si>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</si>
  <si>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</si>
  <si>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</si>
  <si>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</si>
  <si>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</si>
  <si>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</si>
  <si>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</si>
  <si>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</si>
  <si>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</si>
  <si>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</si>
  <si>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</si>
  <si>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</si>
  <si>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</si>
  <si>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</si>
  <si>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</si>
  <si>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</si>
  <si>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</si>
  <si>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</si>
  <si>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</si>
  <si>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</si>
  <si>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</si>
  <si>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</si>
  <si>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</si>
  <si>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</si>
  <si>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</si>
  <si>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</si>
  <si>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</si>
  <si>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</si>
  <si>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</si>
  <si>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</si>
  <si>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</si>
  <si>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</si>
  <si>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</si>
  <si>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</si>
  <si>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</si>
  <si>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</si>
  <si>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</si>
  <si>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</si>
  <si>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</si>
  <si>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</si>
  <si>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</si>
  <si>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</si>
  <si>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</si>
  <si>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</si>
  <si>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</si>
  <si>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</si>
  <si>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</si>
  <si>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</si>
  <si>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</si>
  <si>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</si>
  <si>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</si>
  <si>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</si>
  <si>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</si>
  <si>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</si>
  <si>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</si>
  <si>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</si>
  <si>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</si>
  <si>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</si>
  <si>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</si>
  <si>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</si>
  <si>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</si>
  <si>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</si>
  <si>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</si>
  <si>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</si>
  <si>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</si>
  <si>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</si>
  <si>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</si>
  <si>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</si>
  <si>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</si>
  <si>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</si>
  <si>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</si>
  <si>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</si>
  <si>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</si>
  <si>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</si>
  <si>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</si>
  <si>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</si>
  <si>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</si>
  <si>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</si>
  <si>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</si>
  <si>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</si>
  <si>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</si>
  <si>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</si>
  <si>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</si>
  <si>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</si>
  <si>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</si>
  <si>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</si>
  <si>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</si>
  <si>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</si>
  <si>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</si>
  <si>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</si>
  <si>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</si>
  <si>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</si>
  <si>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</si>
  <si>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</si>
  <si>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</si>
  <si>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</si>
  <si>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</si>
  <si>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</si>
  <si>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</si>
  <si>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</si>
  <si>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</si>
  <si>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</si>
  <si>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</si>
  <si>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</si>
  <si>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</si>
  <si>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</si>
  <si>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</si>
  <si>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</si>
  <si>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</si>
  <si>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</si>
  <si>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</si>
  <si>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</si>
  <si>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</si>
  <si>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</si>
  <si>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</si>
  <si>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</si>
  <si>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</si>
  <si>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</si>
  <si>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</si>
  <si>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</si>
  <si>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</si>
  <si>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</si>
  <si>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</si>
  <si>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</si>
  <si>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</si>
  <si>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</si>
  <si>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</si>
  <si>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</si>
  <si>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</si>
  <si>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</si>
  <si>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</si>
  <si>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</si>
  <si>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</si>
  <si>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</si>
  <si>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</si>
  <si>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</si>
  <si>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</si>
  <si>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</si>
  <si>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</si>
  <si>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</si>
  <si>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</si>
  <si>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</si>
  <si>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</si>
  <si>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</si>
  <si>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</si>
  <si>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</si>
  <si>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</si>
  <si>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</si>
  <si>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</si>
  <si>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</si>
  <si>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</si>
  <si>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</si>
  <si>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</si>
  <si>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</si>
  <si>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</si>
  <si>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</si>
  <si>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</si>
  <si>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</si>
  <si>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</si>
  <si>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</si>
  <si>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</si>
  <si>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</si>
  <si>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</si>
  <si>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</si>
  <si>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</si>
  <si>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</si>
  <si>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</si>
  <si>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</si>
  <si>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</si>
  <si>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</si>
  <si>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</si>
  <si>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</si>
  <si>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</si>
  <si>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</si>
  <si>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</si>
  <si>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</si>
  <si>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</si>
  <si>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</si>
  <si>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</si>
  <si>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</si>
  <si>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</si>
  <si>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</si>
  <si>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</si>
  <si>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</si>
  <si>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</si>
  <si>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</si>
  <si>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</si>
  <si>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</si>
  <si>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</si>
  <si>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</si>
  <si>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</si>
  <si>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</si>
  <si>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</si>
  <si>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</si>
  <si>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</si>
  <si>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</si>
  <si>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</si>
  <si>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</si>
  <si>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</si>
  <si>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</si>
  <si>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</si>
  <si>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</si>
  <si>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</si>
  <si>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</si>
  <si>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</si>
  <si>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</si>
  <si>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</si>
  <si>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</si>
  <si>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</si>
  <si>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</si>
  <si>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</si>
  <si>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</si>
  <si>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</si>
  <si>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</si>
  <si>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</si>
  <si>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</si>
  <si>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</si>
  <si>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</si>
  <si>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</si>
  <si>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</si>
  <si>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</si>
  <si>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</si>
  <si>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</si>
  <si>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</si>
  <si>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</si>
  <si>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</si>
  <si>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</si>
  <si>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</si>
  <si>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</si>
  <si>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</si>
  <si>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</si>
  <si>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</si>
  <si>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</si>
  <si>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</si>
  <si>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</si>
  <si>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</si>
  <si>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</si>
  <si>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</si>
  <si>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</si>
  <si>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</si>
  <si>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</si>
  <si>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</si>
  <si>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</si>
  <si>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</si>
  <si>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</si>
  <si>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</si>
  <si>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</si>
  <si>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</si>
  <si>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</si>
  <si>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</si>
  <si>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</si>
  <si>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</si>
  <si>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</si>
  <si>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</si>
  <si>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</si>
  <si>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</si>
  <si>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</si>
  <si>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</si>
  <si>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</si>
  <si>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</si>
  <si>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</si>
  <si>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</si>
  <si>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</si>
  <si>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</si>
  <si>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</si>
  <si>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</si>
  <si>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</si>
  <si>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</si>
  <si>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</si>
  <si>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</si>
  <si>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</si>
  <si>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</si>
  <si>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</si>
  <si>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</si>
  <si>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</si>
  <si>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</si>
  <si>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</si>
  <si>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</si>
  <si>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</si>
  <si>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</si>
  <si>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</si>
  <si>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</si>
  <si>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</si>
  <si>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</si>
  <si>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</si>
  <si>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</si>
  <si>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</si>
  <si>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</si>
  <si>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</si>
  <si>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</si>
  <si>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</si>
  <si>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</si>
  <si>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</si>
  <si>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</si>
  <si>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</si>
  <si>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</si>
  <si>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</si>
  <si>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</si>
  <si>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</si>
  <si>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</si>
  <si>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</si>
  <si>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</si>
  <si>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</si>
  <si>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</si>
  <si>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</si>
  <si>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</si>
  <si>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</si>
  <si>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</si>
  <si>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</si>
  <si>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</si>
  <si>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</si>
  <si>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</si>
  <si>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</si>
  <si>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</si>
  <si>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</si>
  <si>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</si>
  <si>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</si>
  <si>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</si>
  <si>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</si>
  <si>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</si>
  <si>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</si>
  <si>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</si>
  <si>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</si>
  <si>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</si>
  <si>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</si>
  <si>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</si>
  <si>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</si>
  <si>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</si>
  <si>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</si>
  <si>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</si>
  <si>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</si>
  <si>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</si>
  <si>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</si>
  <si>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</si>
  <si>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</si>
  <si>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</si>
  <si>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</si>
  <si>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</si>
  <si>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</si>
  <si>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</si>
  <si>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</si>
  <si>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</si>
  <si>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</si>
  <si>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</si>
  <si>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</si>
  <si>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</si>
  <si>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</si>
  <si>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</si>
  <si>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</si>
  <si>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</si>
  <si>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</si>
  <si>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</si>
  <si>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</si>
  <si>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</si>
  <si>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</si>
  <si>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</si>
  <si>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</si>
  <si>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</si>
  <si>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</si>
  <si>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</si>
  <si>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</si>
  <si>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</si>
  <si>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</si>
  <si>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</si>
  <si>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</si>
  <si>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</si>
  <si>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</si>
  <si>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</si>
  <si>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</si>
  <si>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</si>
  <si>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</si>
  <si>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</si>
  <si>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</si>
  <si>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</si>
  <si>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</si>
  <si>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</si>
  <si>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</si>
  <si>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</si>
  <si>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</si>
  <si>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</si>
  <si>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</si>
  <si>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</si>
  <si>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</si>
  <si>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</si>
  <si>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</si>
  <si>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</si>
  <si>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</si>
  <si>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</si>
  <si>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</si>
  <si>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</si>
  <si>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</si>
  <si>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</si>
  <si>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</si>
  <si>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</si>
  <si>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</si>
  <si>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</si>
  <si>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</si>
  <si>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</si>
  <si>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</si>
  <si>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</si>
  <si>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</si>
  <si>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</si>
  <si>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</si>
  <si>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</si>
  <si>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</si>
  <si>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</si>
  <si>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</si>
  <si>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</si>
  <si>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</si>
  <si>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</si>
  <si>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</si>
  <si>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</si>
  <si>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</si>
  <si>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</si>
  <si>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</si>
  <si>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</si>
  <si>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</si>
  <si>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</si>
  <si>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</si>
  <si>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</si>
  <si>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</si>
  <si>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</si>
  <si>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</si>
  <si>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</si>
  <si>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</si>
  <si>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</si>
  <si>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</si>
  <si>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</si>
  <si>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</si>
  <si>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</si>
  <si>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</si>
  <si>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</si>
  <si>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</si>
  <si>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</si>
  <si>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</si>
  <si>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</si>
  <si>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</si>
  <si>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</si>
  <si>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</si>
  <si>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</si>
  <si>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</si>
  <si>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</si>
  <si>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</si>
  <si>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</si>
  <si>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</si>
  <si>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</si>
  <si>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</si>
  <si>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</si>
  <si>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</si>
  <si>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</si>
  <si>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</si>
  <si>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</si>
  <si>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</si>
  <si>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</si>
  <si>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</si>
  <si>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</si>
  <si>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</si>
  <si>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</si>
  <si>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</si>
  <si>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</si>
  <si>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</si>
  <si>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</si>
  <si>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</si>
  <si>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</si>
  <si>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</si>
  <si>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</si>
  <si>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</si>
  <si>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</si>
  <si>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</si>
  <si>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</si>
  <si>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</si>
  <si>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</si>
  <si>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</si>
  <si>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</si>
  <si>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</si>
  <si>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</si>
  <si>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</si>
  <si>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</si>
  <si>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</si>
  <si>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</si>
  <si>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</si>
  <si>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</si>
  <si>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</si>
  <si>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</si>
  <si>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</si>
  <si>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</si>
  <si>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</si>
  <si>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</si>
  <si>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</si>
  <si>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</si>
  <si>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</si>
  <si>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</si>
  <si>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</si>
  <si>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</si>
  <si>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</si>
  <si>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</si>
  <si>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</si>
  <si>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</si>
  <si>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</si>
  <si>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</si>
  <si>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</si>
  <si>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</si>
  <si>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</si>
  <si>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</si>
  <si>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</si>
  <si>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</si>
  <si>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</si>
  <si>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</si>
  <si>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</si>
  <si>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</si>
  <si>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</si>
  <si>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</si>
  <si>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</si>
  <si>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</si>
  <si>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</si>
  <si>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</si>
  <si>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</si>
  <si>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</si>
  <si>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</si>
  <si>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</si>
  <si>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</si>
  <si>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</si>
  <si>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</si>
  <si>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</si>
  <si>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</si>
  <si>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</si>
  <si>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</si>
  <si>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</si>
  <si>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</si>
  <si>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</si>
  <si>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</si>
  <si>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</si>
  <si>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</si>
  <si>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</si>
  <si>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</si>
  <si>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</si>
  <si>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</si>
  <si>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</si>
  <si>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</si>
  <si>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</si>
  <si>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</si>
  <si>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</si>
  <si>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</si>
  <si>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</si>
  <si>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</si>
  <si>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</si>
  <si>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</si>
  <si>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</si>
  <si>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</si>
  <si>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</si>
  <si>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</si>
  <si>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</si>
  <si>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</si>
  <si>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</si>
  <si>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</si>
  <si>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</si>
  <si>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</si>
  <si>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</si>
  <si>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</si>
  <si>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</si>
  <si>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</si>
  <si>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</si>
  <si>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</si>
  <si>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</si>
  <si>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</si>
  <si>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</si>
  <si>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</si>
  <si>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</si>
  <si>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</si>
  <si>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</si>
  <si>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</si>
  <si>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</si>
  <si>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</si>
  <si>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</si>
  <si>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</si>
  <si>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</si>
  <si>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</si>
  <si>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</si>
  <si>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</si>
  <si>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</si>
  <si>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</si>
  <si>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</si>
  <si>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</si>
  <si>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</si>
  <si>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</si>
  <si>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</si>
  <si>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</si>
  <si>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</si>
  <si>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</si>
  <si>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</si>
  <si>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</si>
  <si>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</si>
  <si>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</si>
  <si>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</si>
  <si>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</si>
  <si>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</si>
  <si>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</si>
  <si>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</si>
  <si>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</si>
  <si>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</si>
  <si>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</si>
  <si>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</si>
  <si>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</si>
  <si>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</si>
  <si>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</si>
  <si>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</si>
  <si>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</si>
  <si>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</si>
  <si>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</si>
  <si>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</si>
  <si>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</si>
  <si>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</si>
  <si>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</si>
  <si>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</si>
  <si>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</si>
  <si>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</si>
  <si>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</si>
  <si>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</si>
  <si>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</si>
  <si>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</si>
  <si>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</si>
  <si>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</si>
  <si>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</si>
  <si>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</si>
  <si>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</si>
  <si>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</si>
  <si>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</si>
  <si>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</si>
  <si>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</si>
  <si>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</si>
  <si>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</si>
  <si>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</si>
  <si>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</si>
  <si>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</si>
  <si>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</si>
  <si>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</si>
  <si>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</si>
  <si>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</si>
  <si>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</si>
  <si>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</si>
  <si>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</si>
  <si>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</si>
  <si>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</si>
  <si>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</si>
  <si>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</si>
  <si>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</si>
  <si>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</si>
  <si>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</si>
  <si>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</si>
  <si>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</si>
  <si>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</si>
  <si>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</si>
  <si>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</si>
  <si>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</si>
  <si>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</si>
  <si>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</si>
  <si>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</si>
  <si>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</si>
  <si>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</si>
  <si>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</si>
  <si>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</si>
  <si>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</si>
  <si>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</si>
  <si>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</si>
  <si>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</si>
  <si>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</si>
  <si>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</si>
  <si>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</si>
  <si>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</si>
  <si>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</si>
  <si>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</si>
  <si>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</si>
  <si>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</si>
  <si>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</si>
  <si>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</si>
  <si>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</si>
  <si>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</si>
  <si>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</si>
  <si>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</si>
  <si>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</si>
  <si>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</si>
  <si>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</si>
  <si>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</si>
  <si>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</si>
  <si>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</si>
  <si>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</si>
  <si>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</si>
  <si>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</si>
  <si>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</si>
  <si>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</si>
  <si>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</si>
  <si>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</si>
  <si>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</si>
  <si>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</si>
  <si>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</si>
  <si>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</si>
  <si>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</si>
  <si>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</si>
  <si>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</si>
  <si>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</si>
  <si>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</si>
  <si>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</si>
  <si>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</si>
  <si>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</si>
  <si>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</si>
  <si>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</si>
  <si>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</si>
  <si>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</si>
  <si>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</si>
  <si>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</si>
  <si>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</si>
  <si>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</si>
  <si>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</si>
  <si>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</si>
  <si>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</si>
  <si>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</si>
  <si>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</si>
  <si>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</si>
  <si>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</si>
  <si>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</si>
  <si>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</si>
  <si>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</si>
  <si>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</si>
  <si>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</si>
  <si>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</si>
  <si>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</si>
  <si>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</si>
  <si>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</si>
  <si>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</si>
  <si>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</si>
  <si>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</si>
  <si>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</si>
  <si>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</si>
  <si>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</si>
  <si>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</si>
  <si>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</si>
  <si>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</si>
  <si>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</si>
  <si>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</si>
  <si>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</si>
  <si>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</si>
  <si>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</si>
  <si>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</si>
  <si>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</si>
  <si>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</si>
  <si>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</si>
  <si>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</si>
  <si>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</si>
  <si>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</si>
  <si>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</si>
  <si>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</si>
  <si>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</si>
  <si>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</si>
  <si>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</si>
  <si>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</si>
  <si>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</si>
  <si>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</si>
  <si>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</si>
  <si>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</si>
  <si>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</si>
  <si>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</si>
  <si>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</si>
  <si>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</si>
  <si>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</si>
  <si>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</si>
  <si>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</si>
  <si>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</si>
  <si>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</si>
  <si>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</si>
  <si>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</si>
  <si>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</si>
  <si>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</si>
  <si>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</si>
  <si>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</si>
  <si>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</si>
  <si>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</si>
  <si>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</si>
  <si>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</si>
  <si>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</si>
  <si>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</si>
  <si>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</si>
  <si>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</si>
  <si>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</si>
  <si>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</si>
  <si>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</si>
  <si>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</si>
  <si>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</si>
  <si>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</si>
  <si>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</si>
  <si>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</si>
  <si>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</si>
  <si>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</si>
  <si>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</si>
  <si>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</si>
  <si>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</si>
  <si>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</si>
  <si>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</si>
  <si>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</si>
  <si>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</si>
  <si>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</si>
  <si>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</si>
  <si>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</si>
  <si>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</si>
  <si>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</si>
  <si>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</si>
  <si>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</si>
  <si>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</si>
  <si>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</si>
  <si>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</si>
  <si>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</si>
  <si>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</si>
  <si>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</si>
  <si>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</si>
  <si>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</si>
  <si>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</si>
  <si>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</si>
  <si>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</si>
  <si>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</si>
  <si>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</si>
  <si>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</si>
  <si>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</si>
  <si>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</si>
  <si>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</si>
  <si>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</si>
  <si>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</si>
  <si>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</si>
  <si>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</si>
  <si>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</si>
  <si>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</si>
  <si>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</si>
  <si>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</si>
  <si>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</si>
  <si>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</si>
  <si>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</si>
  <si>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</si>
  <si>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</si>
  <si>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</si>
  <si>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</si>
  <si>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</si>
  <si>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</si>
  <si>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</si>
  <si>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</si>
  <si>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</si>
  <si>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</si>
  <si>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</si>
  <si>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</si>
  <si>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</si>
  <si>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</si>
  <si>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</si>
  <si>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</si>
  <si>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</si>
  <si>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</si>
  <si>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</si>
  <si>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</si>
  <si>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</si>
  <si>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</si>
  <si>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</si>
  <si>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</si>
  <si>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</si>
  <si>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</si>
  <si>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</si>
  <si>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</si>
  <si>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</si>
  <si>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</si>
  <si>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</si>
  <si>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</si>
  <si>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</si>
  <si>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</si>
  <si>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</si>
  <si>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</si>
  <si>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</si>
  <si>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</si>
  <si>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</si>
  <si>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</si>
  <si>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</si>
  <si>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</si>
  <si>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</si>
  <si>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</si>
  <si>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</si>
  <si>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</si>
  <si>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</si>
  <si>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</si>
  <si>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</si>
  <si>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</si>
  <si>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</si>
  <si>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</si>
  <si>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</si>
  <si>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</si>
  <si>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</si>
  <si>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</si>
  <si>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</si>
  <si>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</si>
  <si>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</si>
  <si>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</si>
  <si>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</si>
  <si>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</si>
  <si>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</si>
  <si>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</si>
  <si>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</si>
  <si>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</si>
  <si>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</si>
  <si>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</si>
  <si>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</si>
  <si>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</si>
  <si>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</si>
  <si>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</si>
  <si>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</si>
  <si>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</si>
  <si>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</si>
  <si>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</si>
  <si>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</si>
  <si>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</si>
  <si>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</si>
  <si>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</si>
  <si>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</si>
  <si>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</si>
  <si>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</si>
  <si>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</si>
  <si>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</si>
  <si>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</si>
  <si>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</si>
  <si>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</si>
  <si>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</si>
  <si>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</si>
  <si>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</si>
  <si>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</si>
  <si>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</si>
  <si>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</si>
  <si>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</si>
  <si>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</si>
  <si>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</si>
  <si>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</si>
  <si>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</si>
  <si>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</si>
  <si>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</si>
  <si>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</si>
  <si>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</si>
  <si>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</si>
  <si>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</si>
  <si>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</si>
  <si>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</si>
  <si>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</si>
  <si>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</si>
  <si>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</si>
  <si>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</si>
  <si>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</si>
  <si>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</si>
  <si>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</si>
  <si>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</si>
  <si>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</si>
  <si>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</si>
  <si>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</si>
  <si>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</si>
  <si>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</si>
  <si>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</si>
  <si>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</si>
  <si>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</si>
  <si>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</si>
  <si>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</si>
  <si>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</si>
  <si>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</si>
  <si>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</si>
  <si>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</si>
  <si>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</si>
  <si>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</si>
  <si>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</si>
  <si>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</si>
  <si>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</si>
  <si>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</si>
  <si>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</si>
  <si>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</si>
  <si>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</si>
  <si>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</si>
  <si>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</si>
  <si>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</si>
  <si>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</si>
  <si>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</si>
  <si>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</si>
  <si>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</si>
  <si>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</si>
  <si>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</si>
  <si>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</si>
  <si>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</si>
  <si>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</si>
  <si>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</si>
  <si>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</si>
  <si>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</si>
  <si>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</si>
  <si>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</si>
  <si>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</si>
  <si>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</si>
  <si>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</si>
  <si>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</si>
  <si>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</si>
  <si>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</si>
  <si>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</si>
  <si>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</si>
  <si>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</si>
  <si>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</si>
  <si>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</si>
  <si>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</si>
  <si>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</si>
  <si>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</si>
  <si>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</si>
  <si>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</si>
  <si>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</si>
  <si>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</si>
  <si>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</si>
  <si>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</si>
  <si>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</si>
  <si>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</si>
  <si>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</si>
  <si>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</si>
  <si>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</si>
  <si>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</si>
  <si>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</si>
  <si>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</si>
  <si>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</si>
  <si>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</si>
  <si>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</si>
  <si>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</si>
  <si>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</si>
  <si>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</si>
  <si>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</si>
  <si>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</si>
  <si>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</si>
  <si>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</si>
  <si>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</si>
  <si>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</si>
  <si>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</si>
  <si>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</si>
  <si>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</si>
  <si>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</si>
  <si>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</si>
  <si>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</si>
  <si>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</si>
  <si>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</si>
  <si>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</si>
  <si>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</si>
  <si>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</si>
  <si>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</si>
  <si>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</si>
  <si>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</si>
  <si>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</si>
  <si>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</si>
  <si>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</si>
  <si>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</si>
  <si>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</si>
  <si>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</si>
  <si>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</si>
  <si>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</si>
  <si>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</si>
  <si>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</si>
  <si>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</si>
  <si>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</si>
  <si>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</si>
  <si>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</si>
  <si>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</si>
  <si>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</si>
  <si>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</si>
  <si>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</si>
  <si>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</si>
  <si>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</si>
  <si>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</si>
  <si>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</si>
  <si>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</si>
  <si>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</si>
  <si>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</si>
  <si>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</si>
  <si>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</si>
  <si>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</si>
  <si>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</si>
  <si>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</si>
  <si>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</si>
  <si>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</si>
  <si>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</si>
  <si>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</si>
  <si>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</si>
  <si>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</si>
  <si>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</si>
  <si>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</si>
  <si>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</si>
  <si>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</si>
  <si>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</si>
  <si>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</si>
  <si>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</si>
  <si>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</si>
  <si>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</si>
  <si>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</si>
  <si>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</si>
  <si>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</si>
  <si>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</si>
  <si>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</si>
  <si>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</si>
  <si>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</si>
  <si>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</si>
  <si>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</si>
  <si>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</si>
  <si>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</si>
  <si>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</si>
  <si>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</si>
  <si>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</si>
  <si>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</si>
  <si>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</si>
  <si>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</si>
  <si>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</si>
  <si>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</si>
  <si>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</si>
  <si>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</si>
  <si>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</si>
  <si>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</si>
  <si>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</si>
  <si>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</si>
  <si>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</si>
  <si>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</si>
  <si>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</si>
  <si>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</si>
  <si>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</si>
  <si>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</si>
  <si>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</si>
  <si>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</si>
  <si>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</si>
  <si>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</si>
  <si>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</si>
  <si>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</si>
  <si>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</si>
  <si>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</si>
  <si>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</si>
  <si>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</si>
  <si>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</si>
  <si>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</si>
  <si>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</si>
  <si>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</si>
  <si>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</si>
  <si>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</si>
  <si>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</si>
  <si>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</si>
  <si>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</si>
  <si>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</si>
  <si>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</si>
  <si>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</si>
  <si>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</si>
  <si>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</si>
  <si>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</si>
  <si>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</si>
  <si>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</si>
  <si>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</si>
  <si>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</si>
  <si>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</si>
  <si>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</si>
  <si>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</si>
  <si>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</si>
  <si>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</si>
  <si>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</si>
  <si>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</si>
  <si>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</si>
  <si>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</si>
  <si>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</si>
  <si>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</si>
  <si>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</si>
  <si>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</si>
  <si>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</si>
  <si>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</si>
  <si>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</si>
  <si>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</si>
  <si>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</si>
  <si>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</si>
  <si>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</si>
  <si>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</si>
  <si>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</si>
  <si>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</si>
  <si>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</si>
  <si>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</si>
  <si>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</si>
  <si>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</si>
  <si>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</si>
  <si>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</si>
  <si>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</si>
  <si>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</si>
  <si>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</si>
  <si>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</si>
  <si>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</si>
  <si>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</si>
  <si>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</si>
  <si>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</si>
  <si>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</si>
  <si>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</si>
  <si>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</si>
  <si>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</si>
  <si>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</si>
  <si>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</si>
  <si>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</si>
  <si>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</si>
  <si>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</si>
  <si>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</si>
  <si>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</si>
  <si>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</si>
  <si>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</si>
  <si>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</si>
  <si>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</si>
  <si>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</si>
  <si>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</si>
  <si>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</si>
  <si>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</si>
  <si>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</si>
  <si>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</si>
  <si>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</si>
  <si>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</si>
  <si>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</si>
  <si>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</si>
  <si>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</si>
  <si>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</si>
  <si>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</si>
  <si>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</si>
  <si>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</si>
  <si>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</si>
  <si>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</si>
  <si>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</si>
  <si>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</si>
  <si>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</si>
  <si>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</si>
  <si>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</si>
  <si>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</si>
  <si>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</si>
  <si>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</si>
  <si>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</si>
  <si>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</si>
  <si>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</si>
  <si>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</si>
  <si>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</si>
  <si>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</si>
  <si>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</si>
  <si>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</si>
  <si>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</si>
  <si>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</si>
  <si>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</si>
  <si>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</si>
  <si>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</si>
  <si>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</si>
  <si>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</si>
  <si>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</si>
  <si>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</si>
  <si>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</si>
  <si>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</si>
  <si>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</si>
  <si>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</si>
  <si>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</si>
  <si>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</si>
  <si>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</si>
  <si>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</si>
  <si>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</si>
  <si>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</si>
  <si>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</si>
  <si>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</si>
  <si>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</si>
  <si>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</si>
  <si>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</si>
  <si>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</si>
  <si>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</si>
  <si>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</si>
  <si>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</si>
  <si>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</si>
  <si>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</si>
  <si>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</si>
  <si>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</si>
  <si>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</si>
  <si>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</si>
  <si>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</si>
  <si>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</si>
  <si>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</si>
  <si>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</si>
  <si>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</si>
  <si>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</si>
  <si>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</si>
  <si>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</si>
  <si>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</si>
  <si>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</si>
  <si>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</si>
  <si>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</si>
  <si>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</si>
  <si>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</si>
  <si>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</si>
  <si>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</si>
  <si>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</si>
  <si>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</si>
  <si>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</si>
  <si>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</si>
  <si>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</si>
  <si>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</si>
  <si>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</si>
  <si>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</si>
  <si>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</si>
  <si>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</si>
  <si>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</si>
  <si>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</si>
  <si>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</si>
  <si>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</si>
  <si>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</si>
  <si>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</si>
  <si>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</si>
  <si>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</si>
  <si>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</si>
  <si>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</si>
  <si>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</si>
  <si>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</si>
  <si>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</si>
  <si>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</si>
  <si>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</si>
  <si>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</si>
  <si>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</si>
  <si>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</si>
  <si>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</si>
  <si>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</si>
  <si>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</si>
  <si>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</si>
  <si>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</si>
  <si>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</si>
  <si>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</si>
  <si>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</si>
  <si>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</si>
  <si>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</si>
  <si>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</si>
  <si>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</si>
  <si>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</si>
  <si>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</si>
  <si>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</si>
  <si>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</si>
  <si>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</si>
  <si>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</si>
  <si>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</si>
  <si>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</si>
  <si>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</si>
  <si>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</si>
  <si>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</si>
  <si>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</si>
  <si>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</si>
  <si>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</si>
  <si>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</si>
  <si>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</si>
  <si>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</si>
  <si>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</si>
  <si>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</si>
  <si>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</si>
  <si>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</si>
  <si>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</si>
  <si>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</si>
  <si>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</si>
  <si>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</si>
  <si>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</si>
  <si>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</si>
  <si>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</si>
  <si>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</si>
  <si>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</si>
  <si>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</si>
  <si>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</si>
  <si>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</si>
  <si>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</si>
  <si>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</si>
  <si>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</si>
  <si>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</si>
  <si>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</si>
  <si>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</si>
  <si>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</si>
  <si>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</si>
  <si>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</si>
  <si>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</si>
  <si>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</si>
  <si>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</si>
  <si>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</si>
  <si>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</si>
  <si>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</si>
  <si>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</si>
  <si>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</si>
  <si>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</si>
  <si>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</si>
  <si>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</si>
  <si>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</si>
  <si>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</si>
  <si>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</si>
  <si>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</si>
  <si>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</si>
  <si>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</si>
  <si>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</si>
  <si>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</si>
  <si>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</si>
  <si>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</si>
  <si>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</si>
  <si>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</si>
  <si>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</si>
  <si>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</si>
  <si>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</si>
  <si>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</si>
  <si>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</si>
  <si>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</si>
  <si>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</si>
  <si>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</si>
  <si>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</si>
  <si>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</si>
  <si>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</si>
  <si>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</si>
  <si>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</si>
  <si>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</si>
  <si>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</si>
  <si>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</si>
  <si>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</si>
  <si>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</si>
  <si>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</si>
  <si>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</si>
  <si>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</si>
  <si>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</si>
  <si>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</si>
  <si>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</si>
  <si>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</si>
  <si>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</si>
  <si>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</si>
  <si>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</si>
  <si>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</si>
  <si>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</si>
  <si>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</si>
  <si>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</si>
  <si>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</si>
  <si>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</si>
  <si>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</si>
  <si>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</si>
  <si>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</si>
  <si>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</si>
  <si>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</si>
  <si>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</si>
  <si>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</si>
  <si>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</si>
  <si>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</si>
  <si>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</si>
  <si>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</si>
  <si>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</si>
  <si>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</si>
  <si>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</si>
  <si>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</si>
  <si>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</si>
  <si>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</si>
  <si>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</si>
  <si>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</si>
  <si>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</si>
  <si>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</si>
  <si>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</si>
  <si>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</si>
  <si>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</si>
  <si>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</si>
  <si>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</si>
  <si>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</si>
  <si>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</si>
  <si>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</si>
  <si>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</si>
  <si>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</si>
  <si>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</si>
  <si>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</si>
  <si>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</si>
  <si>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</si>
  <si>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</si>
  <si>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</si>
  <si>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</si>
  <si>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</si>
  <si>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</si>
  <si>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</si>
  <si>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</si>
  <si>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</si>
  <si>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</si>
  <si>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</si>
  <si>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</si>
  <si>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</si>
  <si>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</si>
  <si>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</si>
  <si>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</si>
  <si>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</si>
  <si>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</si>
  <si>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</si>
  <si>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</si>
  <si>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</si>
  <si>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</si>
  <si>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</si>
  <si>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</si>
  <si>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</si>
  <si>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</si>
  <si>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</si>
  <si>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</si>
  <si>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</si>
  <si>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</si>
  <si>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</si>
  <si>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</si>
  <si>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</si>
  <si>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</si>
  <si>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</si>
  <si>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</si>
  <si>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</si>
  <si>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</si>
  <si>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</si>
  <si>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</si>
  <si>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</si>
  <si>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</si>
  <si>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</si>
  <si>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</si>
  <si>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</si>
  <si>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</si>
  <si>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</si>
  <si>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</si>
  <si>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</si>
  <si>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</si>
  <si>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</si>
  <si>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</si>
  <si>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</si>
  <si>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</si>
  <si>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</si>
  <si>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</si>
  <si>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</si>
  <si>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</si>
  <si>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</si>
  <si>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</si>
  <si>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</si>
  <si>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</si>
  <si>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</si>
  <si>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</si>
  <si>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</si>
  <si>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</si>
  <si>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</si>
  <si>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</si>
  <si>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</si>
  <si>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</si>
  <si>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</si>
  <si>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</si>
  <si>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</si>
  <si>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</si>
  <si>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</si>
  <si>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</si>
  <si>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</si>
  <si>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</si>
  <si>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</si>
  <si>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</si>
  <si>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</si>
  <si>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</si>
  <si>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</si>
  <si>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</si>
  <si>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</si>
  <si>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</si>
  <si>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</si>
  <si>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</si>
  <si>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</si>
  <si>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</si>
  <si>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</si>
  <si>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</si>
  <si>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</si>
  <si>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</si>
  <si>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</si>
  <si>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</si>
  <si>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</si>
  <si>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</si>
  <si>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</si>
  <si>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</si>
  <si>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</si>
  <si>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</si>
  <si>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</si>
  <si>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</si>
  <si>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</si>
  <si>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</si>
  <si>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</si>
  <si>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</si>
  <si>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</si>
  <si>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</si>
  <si>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</si>
  <si>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</si>
  <si>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</si>
  <si>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</si>
  <si>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</si>
  <si>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</si>
  <si>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</si>
  <si>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</si>
  <si>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</si>
  <si>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</si>
  <si>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</si>
  <si>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</si>
  <si>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</si>
  <si>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</si>
  <si>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</si>
  <si>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</si>
  <si>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</si>
  <si>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</si>
  <si>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</si>
  <si>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</si>
  <si>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</si>
  <si>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</si>
  <si>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</si>
  <si>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</si>
  <si>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</si>
  <si>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</si>
  <si>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</si>
  <si>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</si>
  <si>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</si>
  <si>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</si>
  <si>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</si>
  <si>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</si>
  <si>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</si>
  <si>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</si>
  <si>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</si>
  <si>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</si>
  <si>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</si>
  <si>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</si>
  <si>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</si>
  <si>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</si>
  <si>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</si>
  <si>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</si>
  <si>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</si>
  <si>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</si>
  <si>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</si>
  <si>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</si>
  <si>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</si>
  <si>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</si>
  <si>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</si>
  <si>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</si>
  <si>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</si>
  <si>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</si>
  <si>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</si>
  <si>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</si>
  <si>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</si>
  <si>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</si>
  <si>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</si>
  <si>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</si>
  <si>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</si>
  <si>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</si>
  <si>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</si>
  <si>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</si>
  <si>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</si>
  <si>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</si>
  <si>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</si>
  <si>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</si>
  <si>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</si>
  <si>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</si>
  <si>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</si>
  <si>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</si>
  <si>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</si>
  <si>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</si>
  <si>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</si>
  <si>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</si>
  <si>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</si>
  <si>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</si>
  <si>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</si>
  <si>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</si>
  <si>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</si>
  <si>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</si>
  <si>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</si>
  <si>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</si>
  <si>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</si>
  <si>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</si>
  <si>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</si>
  <si>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</si>
  <si>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</si>
  <si>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</si>
  <si>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</si>
  <si>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</si>
  <si>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</si>
  <si>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</si>
  <si>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</si>
  <si>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</si>
  <si>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</si>
  <si>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</si>
  <si>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</si>
  <si>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</si>
  <si>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</si>
  <si>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</si>
  <si>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</si>
  <si>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</si>
  <si>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</si>
  <si>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</si>
  <si>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</si>
  <si>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</si>
  <si>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</si>
  <si>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</si>
  <si>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</si>
  <si>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</si>
  <si>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</si>
  <si>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</si>
  <si>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</si>
  <si>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</si>
  <si>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</si>
  <si>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</si>
  <si>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</si>
  <si>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</si>
  <si>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</si>
  <si>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</si>
  <si>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</si>
  <si>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</si>
  <si>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</si>
  <si>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</si>
  <si>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</si>
  <si>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</si>
  <si>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</si>
  <si>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</si>
  <si>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</si>
  <si>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</si>
  <si>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</si>
  <si>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</si>
  <si>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</si>
  <si>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</si>
  <si>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</si>
  <si>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</si>
  <si>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</si>
  <si>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</si>
  <si>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</si>
  <si>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</si>
  <si>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</si>
  <si>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</si>
  <si>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</si>
  <si>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</si>
  <si>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</si>
  <si>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</si>
  <si>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</si>
  <si>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</si>
  <si>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</si>
  <si>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</si>
  <si>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</si>
  <si>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</si>
  <si>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</si>
  <si>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</si>
  <si>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</si>
  <si>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</si>
  <si>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</si>
  <si>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</si>
  <si>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</si>
  <si>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</si>
  <si>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</si>
  <si>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</si>
  <si>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</si>
  <si>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</si>
  <si>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</si>
  <si>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</si>
  <si>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</si>
  <si>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</si>
  <si>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</si>
  <si>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</si>
  <si>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</si>
  <si>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</si>
  <si>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</si>
  <si>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</si>
  <si>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</si>
  <si>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</si>
  <si>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</si>
  <si>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</si>
  <si>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</si>
  <si>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</si>
  <si>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</si>
  <si>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</si>
  <si>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</si>
  <si>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</si>
  <si>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</si>
  <si>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</si>
  <si>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</si>
  <si>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</si>
  <si>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</si>
  <si>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</si>
  <si>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</si>
  <si>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</si>
  <si>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</si>
  <si>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</si>
  <si>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</si>
  <si>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</si>
  <si>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</si>
  <si>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</si>
  <si>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</si>
  <si>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</si>
  <si>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</si>
  <si>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</si>
  <si>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</si>
  <si>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</si>
  <si>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</si>
  <si>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</si>
  <si>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</si>
  <si>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</si>
  <si>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</si>
  <si>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</si>
  <si>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</si>
  <si>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</si>
  <si>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</si>
  <si>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</si>
  <si>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</si>
  <si>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</si>
  <si>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</si>
  <si>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</si>
  <si>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</si>
  <si>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</si>
  <si>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</si>
  <si>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</si>
  <si>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</si>
  <si>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</si>
  <si>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</si>
  <si>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</si>
  <si>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</si>
  <si>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</si>
  <si>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</si>
  <si>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</si>
  <si>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</si>
  <si>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</si>
  <si>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</si>
  <si>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</si>
  <si>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</si>
  <si>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</si>
  <si>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</si>
  <si>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</si>
  <si>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</si>
  <si>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</si>
  <si>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</si>
  <si>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</si>
  <si>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</si>
  <si>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</si>
  <si>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</si>
  <si>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</si>
  <si>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</si>
  <si>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</si>
  <si>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</si>
  <si>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</si>
  <si>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</si>
  <si>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</si>
  <si>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</si>
  <si>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</si>
  <si>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</si>
  <si>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</si>
  <si>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</si>
  <si>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</si>
  <si>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</si>
  <si>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</si>
  <si>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</si>
  <si>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</si>
  <si>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</si>
  <si>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</si>
  <si>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</si>
  <si>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</si>
  <si>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</si>
  <si>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</si>
  <si>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</si>
  <si>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</si>
  <si>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</si>
  <si>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</si>
  <si>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</si>
  <si>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</si>
  <si>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</si>
  <si>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</si>
  <si>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</si>
  <si>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</si>
  <si>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</si>
  <si>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</si>
  <si>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</si>
  <si>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</si>
  <si>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</si>
  <si>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</si>
  <si>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</si>
  <si>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</si>
  <si>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</si>
  <si>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</si>
  <si>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</si>
  <si>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</si>
  <si>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</si>
  <si>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</si>
  <si>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</si>
  <si>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</si>
  <si>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</si>
  <si>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</si>
  <si>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</si>
  <si>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</si>
  <si>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</si>
  <si>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</si>
  <si>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</si>
  <si>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</si>
  <si>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</si>
  <si>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</si>
  <si>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</si>
  <si>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</si>
  <si>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</si>
  <si>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</si>
  <si>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</si>
  <si>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</si>
  <si>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</si>
  <si>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</si>
  <si>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</si>
  <si>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</si>
  <si>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</si>
  <si>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</si>
  <si>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</si>
  <si>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</si>
  <si>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</si>
  <si>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</si>
  <si>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</si>
  <si>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</si>
  <si>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</si>
  <si>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</si>
  <si>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</si>
  <si>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</si>
  <si>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</si>
  <si>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</si>
  <si>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</si>
  <si>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</si>
  <si>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</si>
  <si>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</si>
  <si>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</si>
  <si>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</si>
  <si>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</si>
  <si>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</si>
  <si>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</si>
  <si>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</si>
  <si>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</si>
  <si>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</si>
  <si>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</si>
  <si>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</si>
  <si>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</si>
  <si>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</si>
  <si>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</si>
  <si>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</si>
  <si>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</si>
  <si>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</si>
  <si>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</si>
  <si>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</si>
  <si>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</si>
  <si>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</si>
  <si>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</si>
  <si>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</si>
  <si>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</si>
  <si>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</si>
  <si>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</si>
  <si>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</si>
  <si>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</si>
  <si>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</si>
  <si>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</si>
  <si>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</si>
  <si>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</si>
  <si>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</si>
  <si>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</si>
  <si>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</si>
  <si>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</si>
  <si>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</si>
  <si>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</si>
  <si>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</si>
  <si>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</si>
  <si>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</si>
  <si>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</si>
  <si>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</si>
  <si>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</si>
  <si>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</si>
  <si>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</si>
  <si>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</si>
  <si>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</si>
  <si>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</si>
  <si>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</si>
  <si>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</si>
  <si>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</si>
  <si>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</si>
  <si>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</si>
  <si>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</si>
  <si>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</si>
  <si>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</si>
  <si>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</si>
  <si>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</si>
  <si>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</si>
  <si>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</si>
  <si>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</si>
  <si>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</si>
  <si>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</si>
  <si>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</si>
  <si>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</si>
  <si>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</si>
  <si>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</si>
  <si>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</si>
  <si>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</si>
  <si>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</si>
  <si>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</si>
  <si>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</si>
  <si>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</si>
  <si>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</si>
  <si>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</si>
  <si>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</si>
  <si>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</si>
  <si>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</si>
  <si>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</si>
  <si>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</si>
  <si>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</si>
  <si>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</si>
  <si>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</si>
  <si>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</si>
  <si>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</si>
  <si>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</si>
  <si>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</si>
  <si>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</si>
  <si>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</si>
  <si>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</si>
  <si>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</si>
  <si>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</si>
  <si>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</si>
  <si>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</si>
  <si>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</si>
  <si>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</si>
  <si>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</si>
  <si>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</si>
  <si>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</si>
  <si>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</si>
  <si>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</si>
  <si>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</si>
  <si>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</si>
  <si>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</si>
  <si>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</si>
  <si>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</si>
  <si>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</si>
  <si>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</si>
  <si>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</si>
  <si>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</si>
  <si>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</si>
  <si>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</si>
  <si>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</si>
  <si>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</si>
  <si>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</si>
  <si>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</si>
  <si>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</si>
  <si>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</si>
  <si>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</si>
  <si>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</si>
  <si>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</si>
  <si>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</si>
  <si>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</si>
  <si>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</si>
  <si>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</si>
  <si>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</si>
  <si>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</si>
  <si>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</si>
  <si>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</si>
  <si>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</si>
  <si>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</si>
  <si>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</si>
  <si>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</si>
  <si>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</si>
  <si>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</si>
  <si>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</si>
  <si>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</si>
  <si>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</si>
  <si>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</si>
  <si>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</si>
  <si>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</si>
  <si>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</si>
  <si>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</si>
  <si>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</si>
  <si>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</si>
  <si>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</si>
  <si>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</si>
  <si>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</si>
  <si>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</si>
  <si>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</si>
  <si>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</si>
  <si>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</si>
  <si>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</si>
  <si>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</si>
  <si>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</si>
  <si>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</si>
  <si>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</si>
  <si>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</si>
  <si>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</si>
  <si>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</si>
  <si>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</si>
  <si>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</si>
  <si>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</si>
  <si>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</si>
  <si>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</si>
  <si>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</si>
  <si>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</si>
  <si>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</si>
  <si>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</si>
  <si>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</si>
  <si>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</si>
  <si>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</si>
  <si>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</si>
  <si>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</si>
  <si>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</si>
  <si>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</si>
  <si>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</si>
  <si>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</si>
  <si>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</si>
  <si>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</si>
  <si>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</si>
  <si>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</si>
  <si>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</si>
  <si>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</si>
  <si>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</si>
  <si>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</si>
  <si>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</si>
  <si>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</si>
  <si>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</si>
  <si>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</si>
  <si>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</si>
  <si>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</si>
  <si>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</si>
  <si>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</si>
  <si>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</si>
  <si>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</si>
  <si>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</si>
  <si>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</si>
  <si>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</si>
  <si>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</si>
  <si>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</si>
  <si>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</si>
  <si>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</si>
  <si>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</si>
  <si>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</si>
  <si>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</si>
  <si>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</si>
  <si>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</si>
  <si>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</si>
  <si>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</si>
  <si>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</si>
  <si>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</si>
  <si>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</si>
  <si>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</si>
  <si>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</si>
  <si>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</si>
  <si>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</si>
  <si>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</si>
  <si>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</si>
  <si>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</si>
  <si>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</si>
  <si>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</si>
  <si>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</si>
  <si>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</si>
  <si>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</si>
  <si>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</si>
  <si>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</si>
  <si>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</si>
  <si>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</si>
  <si>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</si>
  <si>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</si>
  <si>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</si>
  <si>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</si>
  <si>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</si>
  <si>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</si>
  <si>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</si>
  <si>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</si>
  <si>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</si>
  <si>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</si>
  <si>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</si>
  <si>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</si>
  <si>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</si>
  <si>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</si>
  <si>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</si>
  <si>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</si>
  <si>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</si>
  <si>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</si>
  <si>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</si>
  <si>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</si>
  <si>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</si>
  <si>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</si>
  <si>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</si>
  <si>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</si>
  <si>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</si>
  <si>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</si>
  <si>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</si>
  <si>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</si>
  <si>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</si>
  <si>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</si>
  <si>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</si>
  <si>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</si>
  <si>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</si>
  <si>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</si>
  <si>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</si>
  <si>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</si>
  <si>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</si>
  <si>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</si>
  <si>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</si>
  <si>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</si>
  <si>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</si>
  <si>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</si>
  <si>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</si>
  <si>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</si>
  <si>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</si>
  <si>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</si>
  <si>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</si>
  <si>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</si>
  <si>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</si>
  <si>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</si>
  <si>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</si>
  <si>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</si>
  <si>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</si>
  <si>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</si>
  <si>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</si>
  <si>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</si>
  <si>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</si>
  <si>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</si>
  <si>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</si>
  <si>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</si>
  <si>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</si>
  <si>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</si>
  <si>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</si>
  <si>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</si>
  <si>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</si>
  <si>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</si>
  <si>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</si>
  <si>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</si>
  <si>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</si>
  <si>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</si>
  <si>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</si>
  <si>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</si>
  <si>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</si>
  <si>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</si>
  <si>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</si>
  <si>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</si>
  <si>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</si>
  <si>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</si>
  <si>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</si>
  <si>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</si>
  <si>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</si>
  <si>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</si>
  <si>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</si>
  <si>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</si>
  <si>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</si>
  <si>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</si>
  <si>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</si>
  <si>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</si>
  <si>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</si>
  <si>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</si>
  <si>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</si>
  <si>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</si>
  <si>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</si>
  <si>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</si>
  <si>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</si>
  <si>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</si>
  <si>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</si>
  <si>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</si>
  <si>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</si>
  <si>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</si>
  <si>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</si>
  <si>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</si>
  <si>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</si>
  <si>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</si>
  <si>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</si>
  <si>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</si>
  <si>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</si>
  <si>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</si>
  <si>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</si>
  <si>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</si>
  <si>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</si>
  <si>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</si>
  <si>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</si>
  <si>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</si>
  <si>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</si>
  <si>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</si>
  <si>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</si>
  <si>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</si>
  <si>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</si>
  <si>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</si>
  <si>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</si>
  <si>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</si>
  <si>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</si>
  <si>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</si>
  <si>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</si>
  <si>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</si>
  <si>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</si>
  <si>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</si>
  <si>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</si>
  <si>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</si>
  <si>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</si>
  <si>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</si>
  <si>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</si>
  <si>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</si>
  <si>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</si>
  <si>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</si>
  <si>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</si>
  <si>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</si>
  <si>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</si>
  <si>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</si>
  <si>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</si>
  <si>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</si>
  <si>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</si>
  <si>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</si>
  <si>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</si>
  <si>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</si>
  <si>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</si>
  <si>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</si>
  <si>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</si>
  <si>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</si>
  <si>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</si>
  <si>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</si>
  <si>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</si>
  <si>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</si>
  <si>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</si>
  <si>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</si>
  <si>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</si>
  <si>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</si>
  <si>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</si>
  <si>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</si>
  <si>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</si>
  <si>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</si>
  <si>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</si>
  <si>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</si>
  <si>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</si>
  <si>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</si>
  <si>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</si>
  <si>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</si>
  <si>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</si>
  <si>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</si>
  <si>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</si>
  <si>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</si>
  <si>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</si>
  <si>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</si>
  <si>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</si>
  <si>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</si>
  <si>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</si>
  <si>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</si>
  <si>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</si>
  <si>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</si>
  <si>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</si>
  <si>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</si>
  <si>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</si>
  <si>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</si>
  <si>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</si>
  <si>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</si>
  <si>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</si>
  <si>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</si>
  <si>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</si>
  <si>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</si>
  <si>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</si>
  <si>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</si>
  <si>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</si>
  <si>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</si>
  <si>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</si>
  <si>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</si>
  <si>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</si>
  <si>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</si>
  <si>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</si>
  <si>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</si>
  <si>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</si>
  <si>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</si>
  <si>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</si>
  <si>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</si>
  <si>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</si>
  <si>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</si>
  <si>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</si>
  <si>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</si>
  <si>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</si>
  <si>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</si>
  <si>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</si>
  <si>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</si>
  <si>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</si>
  <si>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</si>
  <si>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</si>
  <si>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</si>
  <si>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</si>
  <si>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</si>
  <si>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</si>
  <si>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</si>
  <si>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</si>
  <si>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</si>
  <si>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</si>
  <si>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</si>
  <si>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</si>
  <si>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</si>
  <si>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</si>
  <si>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</si>
  <si>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</si>
  <si>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</si>
  <si>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</si>
  <si>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</si>
  <si>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</si>
  <si>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</si>
  <si>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</si>
  <si>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</si>
  <si>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</si>
  <si>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</si>
  <si>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</si>
  <si>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</si>
  <si>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</si>
  <si>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</si>
  <si>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</si>
  <si>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</si>
  <si>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</si>
  <si>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</si>
  <si>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</si>
  <si>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</si>
  <si>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</si>
  <si>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</si>
  <si>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</si>
  <si>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</si>
  <si>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</si>
  <si>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</si>
  <si>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</si>
  <si>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</si>
  <si>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</si>
  <si>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</si>
  <si>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</si>
  <si>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</si>
  <si>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</si>
  <si>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</si>
  <si>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</si>
  <si>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</si>
  <si>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</si>
  <si>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</si>
  <si>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</si>
  <si>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</si>
  <si>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</si>
  <si>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</si>
  <si>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</si>
  <si>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</si>
  <si>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</si>
  <si>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</si>
  <si>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</si>
  <si>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</si>
  <si>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</si>
  <si>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</si>
  <si>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</si>
  <si>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</si>
  <si>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</si>
  <si>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</si>
  <si>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</si>
  <si>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</si>
  <si>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</si>
  <si>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</si>
  <si>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</si>
  <si>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</si>
  <si>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</si>
  <si>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</si>
  <si>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</si>
  <si>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</si>
  <si>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</si>
  <si>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</si>
  <si>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</si>
  <si>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</si>
  <si>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</si>
  <si>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</si>
  <si>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</si>
  <si>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</si>
  <si>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</si>
  <si>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</si>
  <si>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</si>
  <si>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</si>
  <si>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</si>
  <si>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</si>
  <si>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</si>
  <si>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</si>
  <si>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</si>
  <si>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</si>
  <si>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</si>
  <si>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</si>
  <si>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</si>
  <si>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</si>
  <si>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</si>
  <si>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</si>
  <si>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</si>
  <si>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</si>
  <si>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</si>
  <si>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</si>
  <si>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</si>
  <si>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</si>
  <si>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</si>
  <si>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</si>
  <si>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</si>
  <si>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</si>
  <si>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</si>
  <si>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</si>
  <si>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</si>
  <si>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</si>
  <si>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</si>
  <si>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</si>
  <si>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</si>
  <si>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</si>
  <si>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</si>
  <si>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</si>
  <si>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</si>
  <si>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</si>
  <si>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</si>
  <si>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</si>
  <si>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</si>
  <si>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</si>
  <si>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</si>
  <si>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</si>
  <si>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</si>
  <si>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</si>
  <si>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</si>
  <si>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</si>
  <si>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</si>
  <si>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</si>
  <si>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</si>
  <si>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</si>
  <si>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</si>
  <si>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</si>
  <si>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</si>
  <si>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</si>
  <si>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</si>
  <si>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</si>
  <si>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</si>
  <si>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</si>
  <si>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</si>
  <si>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</si>
  <si>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</si>
  <si>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</si>
  <si>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</si>
  <si>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</si>
  <si>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</si>
  <si>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</si>
  <si>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</si>
  <si>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</si>
  <si>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</si>
  <si>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</si>
  <si>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</si>
  <si>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</si>
  <si>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</si>
  <si>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</si>
  <si>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</si>
  <si>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</si>
  <si>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</si>
  <si>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</si>
  <si>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</si>
  <si>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</si>
  <si>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</si>
  <si>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</si>
  <si>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</si>
  <si>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</si>
  <si>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</si>
  <si>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</si>
  <si>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</si>
  <si>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</si>
  <si>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</si>
  <si>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</si>
  <si>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</si>
  <si>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</si>
  <si>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</si>
  <si>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</si>
  <si>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</si>
  <si>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</si>
  <si>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</si>
  <si>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</si>
  <si>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</si>
  <si>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</si>
  <si>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</si>
  <si>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</si>
  <si>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</si>
  <si>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</si>
  <si>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</si>
  <si>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</si>
  <si>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</si>
  <si>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</si>
  <si>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</si>
  <si>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</si>
  <si>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</si>
  <si>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</si>
  <si>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</si>
  <si>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</si>
  <si>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</si>
  <si>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</si>
  <si>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</si>
  <si>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</si>
  <si>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</si>
  <si>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</si>
  <si>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</si>
  <si>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</si>
  <si>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</si>
  <si>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</si>
  <si>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</si>
  <si>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</si>
  <si>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</si>
  <si>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</si>
  <si>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</si>
  <si>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</si>
  <si>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</si>
  <si>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</si>
  <si>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</si>
  <si>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</si>
  <si>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</si>
  <si>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</si>
  <si>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</si>
  <si>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</si>
  <si>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</si>
  <si>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</si>
  <si>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</si>
  <si>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</si>
  <si>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</si>
  <si>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</si>
  <si>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</si>
  <si>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</si>
  <si>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</si>
  <si>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</si>
  <si>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</si>
  <si>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</si>
  <si>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</si>
  <si>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</si>
  <si>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</si>
  <si>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</si>
  <si>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</si>
  <si>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</si>
  <si>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</si>
  <si>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</si>
  <si>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</si>
  <si>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</si>
  <si>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</si>
  <si>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</si>
  <si>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</si>
  <si>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</si>
  <si>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</si>
  <si>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</si>
  <si>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</si>
  <si>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</si>
  <si>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</si>
  <si>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</si>
  <si>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</si>
  <si>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</si>
  <si>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</si>
  <si>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</si>
  <si>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</si>
  <si>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</si>
  <si>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</si>
  <si>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</si>
  <si>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</si>
  <si>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</si>
  <si>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</si>
  <si>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</si>
  <si>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</si>
  <si>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</si>
  <si>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</si>
  <si>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</si>
  <si>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</si>
  <si>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</si>
  <si>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</si>
  <si>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</si>
  <si>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</si>
  <si>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</si>
  <si>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</si>
  <si>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</si>
  <si>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</si>
  <si>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</si>
  <si>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</si>
  <si>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</si>
  <si>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</si>
  <si>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</si>
  <si>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</si>
  <si>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</si>
  <si>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</si>
  <si>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</si>
  <si>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</si>
  <si>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</si>
  <si>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</si>
  <si>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</si>
  <si>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</si>
  <si>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</si>
  <si>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</si>
  <si>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</si>
  <si>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</si>
  <si>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</si>
  <si>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</si>
  <si>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</si>
  <si>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</si>
  <si>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</si>
  <si>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</si>
  <si>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</si>
  <si>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</si>
  <si>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</si>
  <si>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</si>
  <si>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</si>
  <si>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</si>
  <si>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</si>
  <si>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</si>
  <si>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</si>
  <si>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</si>
  <si>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</si>
  <si>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</si>
  <si>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</si>
  <si>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</si>
  <si>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</si>
  <si>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</si>
  <si>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</si>
  <si>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</si>
  <si>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</si>
  <si>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</si>
  <si>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</si>
  <si>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</si>
  <si>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</si>
  <si>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</si>
  <si>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</si>
  <si>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</si>
  <si>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</si>
  <si>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</si>
  <si>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</si>
  <si>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</si>
  <si>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</si>
  <si>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</si>
  <si>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</si>
  <si>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</si>
  <si>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</si>
  <si>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</si>
  <si>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</si>
  <si>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</si>
  <si>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</si>
  <si>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</si>
  <si>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</si>
  <si>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</si>
  <si>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</si>
  <si>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</si>
  <si>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</si>
  <si>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</si>
  <si>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</si>
  <si>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</si>
  <si>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</si>
  <si>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</si>
  <si>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</si>
  <si>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</si>
  <si>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</si>
  <si>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</si>
  <si>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</si>
  <si>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</si>
  <si>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</si>
  <si>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</si>
  <si>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</si>
  <si>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</si>
  <si>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</si>
  <si>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</si>
  <si>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</si>
  <si>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</si>
  <si>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</si>
  <si>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</si>
  <si>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</si>
  <si>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</si>
  <si>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</si>
  <si>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</si>
  <si>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</si>
  <si>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</si>
  <si>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</si>
  <si>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</si>
  <si>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</si>
  <si>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</si>
  <si>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</si>
  <si>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</si>
  <si>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</si>
  <si>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</si>
  <si>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</si>
  <si>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</si>
  <si>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</si>
  <si>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</si>
  <si>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</si>
  <si>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</si>
  <si>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</si>
  <si>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</si>
  <si>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</si>
  <si>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</si>
  <si>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</si>
  <si>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</si>
  <si>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</si>
  <si>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</si>
  <si>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</si>
  <si>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</si>
  <si>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</si>
  <si>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</si>
  <si>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</si>
  <si>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</si>
  <si>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</si>
  <si>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</si>
  <si>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</si>
  <si>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</si>
  <si>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</si>
  <si>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</si>
  <si>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</si>
  <si>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</si>
  <si>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</si>
  <si>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</si>
  <si>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</si>
  <si>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</si>
  <si>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</si>
  <si>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</si>
  <si>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</si>
  <si>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</si>
  <si>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</si>
  <si>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</si>
  <si>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</si>
  <si>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</si>
  <si>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</si>
  <si>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</si>
  <si>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</si>
  <si>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</si>
  <si>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</si>
  <si>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</si>
  <si>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</si>
  <si>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</si>
  <si>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</si>
  <si>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</si>
  <si>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</si>
  <si>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</si>
  <si>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</si>
  <si>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</si>
  <si>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</si>
  <si>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</si>
  <si>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</si>
  <si>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</si>
  <si>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</si>
  <si>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</si>
  <si>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</si>
  <si>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</si>
  <si>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</si>
  <si>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</si>
  <si>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</si>
  <si>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</si>
  <si>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</si>
  <si>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</si>
  <si>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</si>
  <si>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</si>
  <si>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</si>
  <si>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</si>
  <si>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</si>
  <si>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</si>
  <si>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</si>
  <si>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</si>
  <si>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</si>
  <si>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</si>
  <si>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</si>
  <si>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</si>
  <si>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</si>
  <si>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</si>
  <si>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</si>
  <si>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</si>
  <si>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</si>
  <si>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</si>
  <si>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</si>
  <si>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</si>
  <si>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</si>
  <si>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</si>
  <si>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</si>
  <si>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</si>
  <si>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</si>
  <si>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</si>
  <si>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</si>
  <si>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</si>
  <si>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</si>
  <si>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</si>
  <si>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</si>
  <si>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</si>
  <si>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</si>
  <si>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</si>
  <si>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</si>
  <si>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</si>
  <si>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</si>
  <si>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</si>
  <si>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</si>
  <si>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</si>
  <si>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</si>
  <si>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</si>
  <si>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</si>
  <si>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</si>
  <si>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</si>
  <si>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</si>
  <si>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</si>
  <si>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</si>
  <si>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</si>
  <si>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</si>
  <si>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</si>
  <si>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</si>
  <si>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</si>
  <si>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</si>
  <si>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</si>
  <si>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</si>
  <si>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</si>
  <si>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</si>
  <si>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</si>
  <si>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</si>
  <si>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</si>
  <si>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</si>
  <si>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</si>
  <si>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</si>
  <si>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</si>
  <si>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</si>
  <si>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</si>
  <si>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</si>
  <si>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</si>
  <si>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</si>
  <si>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</si>
  <si>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</si>
  <si>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</si>
  <si>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</si>
  <si>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</si>
  <si>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</si>
  <si>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</si>
  <si>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</si>
  <si>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</si>
  <si>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</si>
  <si>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</si>
  <si>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</si>
  <si>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</si>
  <si>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</si>
  <si>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</si>
  <si>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</si>
  <si>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</si>
  <si>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</si>
  <si>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</si>
  <si>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</si>
  <si>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</si>
  <si>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</si>
  <si>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</si>
  <si>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</si>
  <si>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</si>
  <si>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</si>
  <si>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</si>
  <si>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</si>
  <si>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</si>
  <si>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</si>
  <si>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</si>
  <si>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</si>
  <si>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</si>
  <si>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</si>
  <si>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</si>
  <si>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</si>
  <si>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</si>
  <si>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</si>
  <si>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</si>
  <si>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</si>
  <si>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</si>
  <si>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</si>
  <si>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</si>
  <si>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</si>
  <si>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</si>
  <si>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</si>
  <si>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</si>
  <si>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</si>
  <si>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</si>
  <si>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</si>
  <si>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</si>
  <si>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</si>
  <si>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</si>
  <si>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</si>
  <si>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</si>
  <si>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</si>
  <si>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</si>
  <si>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</si>
  <si>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</si>
  <si>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</si>
  <si>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</si>
  <si>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</si>
  <si>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</si>
  <si>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</si>
  <si>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</si>
  <si>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</si>
  <si>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</si>
  <si>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</si>
  <si>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</si>
  <si>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</si>
  <si>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</si>
  <si>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</si>
  <si>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</si>
  <si>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</si>
  <si>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</si>
  <si>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</si>
  <si>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</si>
  <si>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</si>
  <si>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</si>
  <si>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</si>
  <si>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</si>
  <si>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</si>
  <si>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</si>
  <si>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</si>
  <si>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</si>
  <si>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</si>
  <si>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</si>
  <si>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</si>
  <si>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</si>
  <si>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</si>
  <si>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</si>
  <si>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</si>
  <si>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</si>
  <si>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</si>
  <si>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</si>
  <si>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</si>
  <si>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</si>
  <si>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</si>
  <si>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</si>
  <si>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</si>
  <si>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</si>
  <si>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</si>
  <si>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</si>
  <si>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</si>
  <si>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</si>
  <si>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</si>
  <si>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</si>
  <si>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</si>
  <si>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</si>
  <si>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</si>
  <si>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</si>
  <si>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</si>
  <si>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</si>
  <si>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</si>
  <si>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</si>
  <si>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</si>
  <si>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</si>
  <si>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</si>
  <si>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</si>
  <si>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</si>
  <si>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</si>
  <si>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</si>
  <si>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</si>
  <si>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</si>
  <si>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</si>
  <si>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</si>
  <si>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</si>
  <si>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</si>
  <si>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</si>
  <si>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</si>
  <si>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</si>
  <si>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</si>
  <si>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</si>
  <si>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</si>
  <si>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</si>
  <si>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</si>
  <si>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</si>
  <si>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</si>
  <si>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</si>
  <si>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</si>
  <si>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</si>
  <si>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</si>
  <si>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</si>
  <si>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</si>
  <si>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</si>
  <si>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</si>
  <si>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</si>
  <si>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</si>
  <si>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</si>
  <si>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</si>
  <si>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</si>
  <si>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</si>
  <si>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</si>
  <si>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</si>
  <si>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</si>
  <si>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</si>
  <si>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</si>
  <si>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</si>
  <si>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</si>
  <si>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</si>
  <si>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</si>
  <si>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</si>
  <si>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</si>
  <si>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</si>
  <si>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</si>
  <si>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</si>
  <si>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</si>
  <si>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</si>
  <si>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</si>
  <si>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</si>
  <si>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</si>
  <si>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</si>
  <si>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</si>
  <si>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</si>
  <si>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</si>
  <si>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</si>
  <si>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</si>
  <si>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</si>
  <si>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</si>
  <si>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</si>
  <si>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</si>
  <si>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</si>
  <si>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</si>
  <si>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</si>
  <si>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</si>
  <si>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</si>
  <si>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</si>
  <si>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</si>
  <si>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</si>
  <si>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</si>
  <si>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</si>
  <si>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</si>
  <si>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</si>
  <si>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</si>
  <si>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</si>
  <si>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</si>
  <si>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</si>
  <si>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</si>
  <si>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</si>
  <si>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</si>
  <si>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</si>
  <si>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</si>
  <si>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</si>
  <si>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</si>
  <si>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</si>
  <si>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</si>
  <si>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</si>
  <si>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</si>
  <si>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</si>
  <si>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</si>
  <si>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</si>
  <si>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</si>
  <si>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</si>
  <si>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</si>
  <si>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</si>
  <si>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</si>
  <si>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</si>
  <si>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</si>
  <si>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</si>
  <si>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</si>
  <si>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</si>
  <si>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</si>
  <si>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</si>
  <si>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</si>
  <si>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</si>
  <si>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</si>
  <si>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</si>
  <si>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</si>
  <si>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</si>
  <si>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</si>
  <si>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</si>
  <si>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</si>
  <si>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</si>
  <si>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</si>
  <si>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</si>
  <si>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</si>
  <si>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</si>
  <si>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</si>
  <si>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</si>
  <si>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</si>
  <si>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</si>
  <si>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</si>
  <si>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</si>
  <si>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</si>
  <si>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</si>
  <si>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</si>
  <si>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</si>
  <si>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</si>
  <si>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</si>
  <si>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</si>
  <si>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</si>
  <si>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</si>
  <si>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</si>
  <si>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</si>
  <si>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</si>
  <si>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</si>
  <si>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</si>
  <si>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</si>
  <si>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</si>
  <si>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</si>
  <si>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</si>
  <si>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</si>
  <si>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</si>
  <si>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</si>
  <si>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</si>
  <si>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</si>
  <si>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</si>
  <si>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</si>
  <si>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</si>
  <si>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</si>
  <si>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</si>
  <si>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</si>
  <si>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</si>
  <si>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</si>
  <si>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</si>
  <si>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</si>
  <si>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</si>
  <si>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</si>
  <si>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</si>
  <si>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</si>
  <si>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</si>
  <si>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</si>
  <si>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</si>
  <si>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</si>
  <si>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</si>
  <si>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</si>
  <si>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</si>
  <si>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</si>
  <si>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</si>
  <si>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</si>
  <si>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</si>
  <si>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</si>
  <si>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</si>
  <si>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</si>
  <si>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</si>
  <si>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</si>
  <si>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</si>
  <si>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</si>
  <si>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</si>
  <si>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</si>
  <si>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</si>
  <si>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</si>
  <si>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</si>
  <si>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</si>
  <si>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</si>
  <si>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</si>
  <si>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</si>
  <si>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</si>
  <si>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</si>
  <si>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</si>
  <si>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</si>
  <si>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</si>
  <si>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</si>
  <si>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</si>
  <si>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</si>
  <si>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</si>
  <si>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</si>
  <si>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</si>
  <si>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</si>
  <si>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</si>
  <si>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</si>
  <si>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</si>
  <si>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</si>
  <si>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</si>
  <si>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</si>
  <si>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</si>
  <si>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</si>
  <si>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</si>
  <si>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</si>
  <si>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</si>
  <si>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</si>
  <si>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</si>
  <si>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</si>
  <si>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</si>
  <si>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</si>
  <si>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</si>
  <si>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</si>
  <si>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</si>
  <si>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</si>
  <si>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</si>
  <si>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</si>
  <si>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</si>
  <si>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</si>
  <si>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</si>
  <si>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</si>
  <si>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</si>
  <si>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</si>
  <si>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</si>
  <si>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</si>
  <si>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</si>
  <si>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</si>
  <si>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</si>
  <si>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</si>
  <si>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</si>
  <si>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</si>
  <si>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</si>
  <si>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</si>
  <si>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</si>
  <si>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</si>
  <si>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</si>
  <si>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</si>
  <si>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</si>
  <si>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</si>
  <si>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</si>
  <si>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</si>
  <si>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</si>
  <si>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</si>
  <si>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</si>
  <si>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</si>
  <si>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</si>
  <si>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</si>
  <si>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</si>
  <si>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</si>
  <si>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</si>
  <si>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</si>
  <si>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</si>
  <si>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</si>
  <si>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</si>
  <si>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</si>
  <si>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</si>
  <si>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</si>
  <si>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</si>
  <si>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</si>
  <si>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</si>
  <si>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</si>
  <si>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</si>
  <si>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</si>
  <si>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</si>
  <si>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</si>
  <si>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</si>
  <si>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</si>
  <si>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</si>
  <si>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</si>
  <si>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</si>
  <si>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</si>
  <si>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</si>
  <si>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</si>
  <si>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</si>
  <si>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</si>
  <si>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</si>
  <si>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</si>
  <si>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</si>
  <si>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</si>
  <si>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</si>
  <si>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</si>
  <si>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</si>
  <si>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</si>
  <si>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</si>
  <si>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</si>
  <si>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</si>
  <si>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</si>
  <si>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</si>
  <si>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</si>
  <si>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</si>
  <si>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</si>
  <si>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</si>
  <si>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</si>
  <si>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</si>
  <si>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</si>
  <si>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</si>
  <si>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</si>
  <si>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</si>
  <si>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</si>
  <si>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</si>
  <si>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</si>
  <si>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</si>
  <si>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</si>
  <si>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</si>
  <si>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</si>
  <si>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</si>
  <si>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</si>
  <si>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</si>
  <si>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</si>
  <si>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</si>
  <si>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</si>
  <si>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</si>
  <si>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</si>
  <si>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</si>
  <si>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</si>
  <si>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</si>
  <si>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</si>
  <si>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</si>
  <si>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</si>
  <si>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</si>
  <si>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</si>
  <si>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</si>
  <si>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</si>
  <si>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</si>
  <si>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</si>
  <si>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</si>
  <si>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</si>
  <si>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</si>
  <si>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</si>
  <si>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</si>
  <si>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</si>
  <si>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</si>
  <si>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</si>
  <si>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</si>
  <si>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</si>
  <si>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</si>
  <si>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</si>
  <si>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</si>
  <si>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</si>
  <si>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</si>
  <si>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</si>
  <si>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</si>
  <si>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</si>
  <si>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</si>
  <si>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</si>
  <si>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</si>
  <si>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</si>
  <si>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</si>
  <si>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</si>
  <si>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</si>
  <si>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</si>
  <si>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</si>
  <si>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</si>
  <si>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</si>
  <si>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</si>
  <si>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</si>
  <si>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</si>
  <si>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</si>
  <si>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</si>
  <si>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</si>
  <si>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</si>
  <si>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</si>
  <si>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</si>
  <si>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</si>
  <si>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</si>
  <si>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</si>
  <si>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</si>
  <si>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</si>
  <si>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</si>
  <si>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</si>
  <si>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</si>
  <si>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</si>
  <si>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</si>
  <si>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</si>
  <si>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</si>
  <si>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</si>
  <si>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</si>
  <si>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</si>
  <si>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</si>
  <si>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</si>
  <si>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</si>
  <si>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</si>
  <si>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</si>
  <si>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</si>
  <si>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</si>
  <si>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</si>
  <si>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</si>
  <si>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</si>
  <si>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</si>
  <si>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</si>
  <si>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</si>
  <si>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</si>
  <si>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</si>
  <si>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</si>
  <si>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</si>
  <si>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</si>
  <si>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</si>
  <si>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</si>
  <si>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</si>
  <si>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</si>
  <si>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</si>
  <si>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</si>
  <si>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</si>
  <si>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</si>
  <si>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</si>
  <si>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</si>
  <si>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</si>
  <si>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</si>
  <si>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</si>
  <si>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</si>
  <si>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</si>
  <si>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</si>
  <si>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</si>
  <si>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</si>
  <si>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</si>
  <si>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</si>
  <si>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</si>
  <si>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</si>
  <si>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</si>
  <si>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</si>
  <si>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</si>
  <si>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</si>
  <si>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</si>
  <si>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</si>
  <si>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</si>
  <si>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</si>
  <si>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</si>
  <si>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</si>
  <si>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</si>
  <si>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</si>
  <si>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</si>
  <si>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</si>
  <si>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</si>
  <si>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</si>
  <si>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</si>
  <si>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</si>
  <si>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</si>
  <si>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</si>
  <si>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</si>
  <si>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</si>
  <si>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</si>
  <si>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</si>
  <si>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</si>
  <si>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</si>
  <si>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</si>
  <si>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</si>
  <si>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</si>
  <si>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</si>
  <si>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</si>
  <si>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</si>
  <si>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</si>
  <si>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</si>
  <si>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</si>
  <si>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</si>
  <si>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</si>
  <si>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</si>
  <si>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</si>
  <si>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</si>
  <si>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</si>
  <si>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</si>
  <si>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</si>
  <si>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</si>
  <si>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</si>
  <si>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</si>
  <si>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</si>
  <si>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</si>
  <si>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</si>
  <si>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</si>
  <si>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</si>
  <si>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</si>
  <si>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</si>
  <si>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</si>
  <si>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</si>
  <si>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</si>
  <si>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</si>
  <si>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</si>
  <si>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</si>
  <si>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</si>
  <si>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</si>
  <si>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</si>
  <si>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</si>
  <si>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</si>
  <si>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</si>
  <si>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</si>
  <si>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</si>
  <si>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</si>
  <si>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</si>
  <si>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</si>
  <si>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</si>
  <si>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</si>
  <si>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</si>
  <si>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</si>
  <si>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</si>
  <si>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</si>
  <si>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</si>
  <si>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</si>
  <si>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</si>
  <si>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</si>
  <si>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</si>
  <si>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</si>
  <si>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</si>
  <si>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</si>
  <si>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</si>
  <si>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</si>
  <si>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</si>
  <si>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</si>
  <si>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</si>
  <si>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</si>
  <si>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</si>
  <si>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</si>
  <si>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</si>
  <si>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</si>
  <si>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</si>
  <si>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</si>
  <si>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</si>
  <si>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</si>
  <si>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</si>
  <si>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</si>
  <si>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</si>
  <si>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</si>
  <si>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</si>
  <si>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</si>
  <si>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</si>
  <si>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</si>
  <si>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</si>
  <si>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</si>
  <si>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</si>
  <si>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</si>
  <si>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</si>
  <si>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</si>
  <si>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</si>
  <si>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</si>
  <si>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</si>
  <si>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</si>
  <si>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</si>
  <si>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</si>
  <si>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</si>
  <si>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</si>
  <si>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</si>
  <si>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</si>
  <si>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</si>
  <si>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</si>
  <si>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</si>
  <si>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</si>
  <si>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</si>
  <si>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</si>
  <si>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</si>
  <si>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</si>
  <si>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</si>
  <si>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</si>
  <si>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</si>
  <si>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</si>
  <si>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</si>
  <si>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</si>
  <si>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</si>
  <si>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</si>
  <si>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</si>
  <si>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</si>
  <si>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</si>
  <si>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</si>
  <si>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</si>
  <si>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</si>
  <si>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</si>
  <si>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</si>
  <si>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</si>
  <si>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</si>
  <si>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</si>
  <si>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</si>
  <si>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</si>
  <si>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</si>
  <si>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</si>
  <si>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</si>
  <si>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</si>
  <si>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</si>
  <si>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</si>
  <si>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</si>
  <si>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</si>
  <si>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</si>
  <si>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</si>
  <si>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</si>
  <si>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</si>
  <si>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</si>
  <si>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</si>
  <si>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</si>
  <si>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</si>
  <si>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</si>
  <si>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</si>
  <si>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</si>
  <si>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</si>
  <si>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</si>
  <si>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</si>
  <si>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</si>
  <si>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</si>
  <si>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</si>
  <si>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</si>
  <si>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</si>
  <si>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</si>
  <si>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</si>
  <si>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</si>
  <si>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</si>
  <si>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</si>
  <si>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</si>
  <si>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</si>
  <si>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</si>
  <si>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</si>
  <si>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</si>
  <si>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</si>
  <si>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</si>
  <si>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</si>
  <si>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</si>
  <si>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</si>
  <si>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</si>
  <si>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</si>
  <si>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</si>
  <si>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</si>
  <si>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</si>
  <si>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</si>
  <si>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</si>
  <si>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</si>
  <si>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</si>
  <si>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</si>
  <si>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</si>
  <si>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</si>
  <si>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</si>
  <si>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</si>
  <si>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</si>
  <si>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</si>
  <si>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</si>
  <si>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</si>
  <si>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</si>
  <si>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</si>
  <si>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</si>
  <si>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</si>
  <si>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</si>
  <si>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</si>
  <si>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</si>
  <si>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</si>
  <si>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</si>
  <si>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</si>
  <si>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</si>
  <si>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</si>
  <si>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</si>
  <si>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</si>
  <si>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</si>
  <si>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</si>
  <si>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</si>
  <si>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</si>
  <si>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</si>
  <si>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</si>
  <si>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</si>
  <si>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</si>
  <si>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</si>
  <si>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</si>
  <si>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</si>
  <si>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</si>
  <si>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</si>
  <si>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</si>
  <si>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</si>
  <si>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</si>
  <si>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</si>
  <si>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</si>
  <si>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</si>
  <si>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</si>
  <si>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</si>
  <si>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</si>
  <si>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</si>
  <si>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</si>
  <si>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</si>
  <si>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</si>
  <si>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</si>
  <si>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</si>
  <si>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</si>
  <si>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</si>
  <si>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</si>
  <si>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</si>
  <si>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</si>
  <si>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</si>
  <si>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</si>
  <si>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</si>
  <si>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</si>
  <si>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</si>
  <si>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</si>
  <si>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</si>
  <si>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</si>
  <si>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</si>
  <si>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</si>
  <si>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</si>
  <si>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</si>
  <si>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</si>
  <si>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</si>
  <si>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</si>
  <si>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</si>
  <si>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</si>
  <si>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</si>
  <si>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</si>
  <si>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</si>
  <si>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</si>
  <si>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</si>
  <si>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</si>
  <si>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</si>
  <si>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</si>
  <si>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</si>
  <si>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</si>
  <si>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</si>
  <si>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</si>
  <si>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</si>
  <si>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</si>
  <si>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</si>
  <si>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</si>
  <si>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</si>
  <si>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</si>
  <si>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</si>
  <si>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</si>
  <si>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</si>
  <si>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</si>
  <si>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</si>
  <si>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</si>
  <si>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</si>
  <si>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</si>
  <si>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</si>
  <si>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</si>
  <si>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</si>
  <si>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</si>
  <si>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</si>
  <si>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</si>
  <si>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</si>
  <si>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</si>
  <si>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</si>
  <si>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</si>
  <si>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</si>
  <si>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</si>
  <si>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</si>
  <si>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</si>
  <si>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</si>
  <si>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</si>
  <si>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</si>
  <si>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</si>
  <si>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</si>
  <si>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</si>
  <si>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</si>
  <si>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</si>
  <si>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</si>
  <si>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</si>
  <si>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</si>
  <si>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</si>
  <si>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</si>
  <si>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</si>
  <si>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</si>
  <si>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</si>
  <si>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</si>
  <si>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</si>
  <si>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</si>
  <si>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</si>
  <si>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</si>
  <si>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</si>
  <si>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</si>
  <si>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</si>
  <si>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</si>
  <si>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</si>
  <si>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</si>
  <si>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</si>
  <si>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</si>
  <si>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</si>
  <si>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</si>
  <si>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</si>
  <si>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</si>
  <si>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</si>
  <si>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</si>
  <si>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</si>
  <si>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</si>
  <si>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</si>
  <si>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</si>
  <si>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</si>
  <si>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</si>
  <si>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</si>
  <si>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</si>
  <si>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</si>
  <si>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</si>
  <si>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</si>
  <si>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</si>
  <si>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</si>
  <si>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</si>
  <si>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</si>
  <si>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</si>
  <si>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</si>
  <si>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</si>
  <si>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</si>
  <si>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</si>
  <si>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</si>
  <si>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</si>
  <si>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</si>
  <si>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</si>
  <si>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</si>
  <si>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</si>
  <si>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</si>
  <si>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</si>
  <si>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</si>
  <si>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</si>
  <si>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</si>
  <si>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</si>
  <si>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</si>
  <si>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</si>
  <si>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</si>
  <si>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</si>
  <si>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</si>
  <si>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</si>
  <si>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</si>
  <si>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</si>
  <si>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</si>
  <si>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</si>
  <si>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</si>
  <si>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</si>
  <si>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</si>
  <si>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</si>
  <si>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</si>
  <si>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</si>
  <si>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</si>
  <si>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</si>
  <si>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</si>
  <si>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</si>
  <si>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</si>
  <si>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</si>
  <si>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</si>
  <si>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</si>
  <si>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</si>
  <si>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</si>
  <si>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</si>
  <si>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</si>
  <si>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</si>
  <si>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</si>
  <si>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</si>
  <si>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</si>
  <si>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</si>
  <si>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</si>
  <si>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</si>
  <si>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</si>
  <si>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</si>
  <si>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</si>
  <si>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</si>
  <si>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</si>
  <si>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</si>
  <si>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</si>
  <si>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</si>
  <si>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</si>
  <si>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</si>
  <si>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</si>
  <si>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</si>
  <si>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</si>
  <si>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</si>
  <si>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</si>
  <si>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</si>
  <si>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</si>
  <si>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</si>
  <si>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</si>
  <si>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</si>
  <si>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</si>
  <si>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</si>
  <si>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</si>
  <si>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</si>
  <si>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</si>
  <si>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</si>
  <si>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</si>
  <si>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</si>
  <si>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</si>
  <si>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</si>
  <si>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</si>
  <si>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</si>
  <si>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</si>
  <si>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</si>
  <si>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</si>
  <si>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</si>
  <si>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</si>
  <si>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</si>
  <si>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</si>
  <si>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</si>
  <si>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</si>
  <si>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</si>
  <si>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</si>
  <si>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</si>
  <si>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</si>
  <si>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</si>
  <si>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</si>
  <si>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</si>
  <si>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</si>
  <si>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</si>
  <si>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</si>
  <si>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</si>
  <si>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</si>
  <si>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</si>
  <si>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</si>
  <si>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</si>
  <si>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</si>
  <si>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</si>
  <si>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</si>
  <si>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</si>
  <si>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</si>
  <si>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</si>
  <si>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</si>
  <si>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</si>
  <si>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</si>
  <si>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</si>
  <si>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</si>
  <si>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</si>
  <si>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</si>
  <si>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</si>
  <si>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</si>
  <si>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</si>
  <si>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</si>
  <si>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</si>
  <si>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</si>
  <si>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</si>
  <si>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</si>
  <si>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</si>
  <si>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</si>
  <si>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</si>
  <si>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</si>
  <si>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</si>
  <si>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</si>
  <si>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</si>
  <si>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</si>
  <si>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</si>
  <si>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</si>
  <si>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</si>
  <si>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</si>
  <si>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</si>
  <si>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</si>
  <si>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</si>
  <si>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</si>
  <si>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</si>
  <si>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</si>
  <si>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</si>
  <si>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</si>
  <si>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</si>
  <si>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</si>
  <si>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</si>
  <si>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</si>
  <si>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</si>
  <si>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</si>
  <si>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</si>
  <si>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</si>
  <si>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</si>
  <si>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</si>
  <si>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</si>
  <si>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</si>
  <si>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</si>
  <si>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</si>
  <si>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</si>
  <si>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</si>
  <si>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</si>
  <si>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</si>
  <si>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</si>
  <si>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</si>
  <si>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</si>
  <si>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</si>
  <si>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</si>
  <si>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</si>
  <si>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</si>
  <si>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</si>
  <si>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</si>
  <si>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</si>
  <si>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</si>
  <si>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</si>
  <si>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</si>
  <si>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</si>
  <si>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</si>
  <si>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</si>
  <si>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</si>
  <si>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</si>
  <si>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</si>
  <si>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</si>
  <si>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</si>
  <si>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</si>
  <si>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</si>
  <si>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</si>
  <si>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</si>
  <si>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</si>
  <si>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</si>
  <si>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</si>
  <si>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</si>
  <si>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</si>
  <si>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</si>
  <si>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</si>
  <si>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</si>
  <si>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</si>
  <si>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</si>
  <si>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</si>
  <si>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</si>
  <si>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</si>
  <si>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</si>
  <si>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</si>
  <si>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</si>
  <si>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</si>
  <si>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</si>
  <si>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</si>
  <si>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</si>
  <si>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</si>
  <si>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</si>
  <si>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</si>
  <si>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</si>
  <si>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</si>
  <si>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</si>
  <si>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</si>
  <si>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</si>
  <si>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</si>
  <si>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</si>
  <si>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</si>
  <si>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</si>
  <si>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</si>
  <si>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</si>
  <si>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</si>
  <si>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</si>
  <si>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</si>
  <si>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</si>
  <si>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</si>
  <si>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</si>
  <si>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</si>
  <si>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</si>
  <si>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</si>
  <si>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</si>
  <si>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</si>
  <si>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</si>
  <si>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</si>
  <si>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</si>
  <si>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</si>
  <si>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</si>
  <si>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</si>
  <si>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</si>
  <si>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</si>
  <si>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</si>
  <si>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</si>
  <si>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</si>
  <si>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</si>
  <si>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</si>
  <si>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</si>
  <si>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</si>
  <si>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</si>
  <si>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</si>
  <si>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</si>
  <si>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</si>
  <si>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</si>
  <si>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</si>
  <si>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</si>
  <si>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</si>
  <si>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</si>
  <si>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</si>
  <si>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</si>
  <si>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</si>
  <si>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</si>
  <si>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</si>
  <si>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</si>
  <si>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</si>
  <si>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</si>
  <si>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</si>
  <si>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</si>
  <si>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</si>
  <si>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</si>
  <si>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</si>
  <si>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</si>
  <si>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</si>
  <si>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</si>
  <si>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</si>
  <si>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</si>
  <si>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</si>
  <si>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</si>
  <si>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</si>
  <si>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</si>
  <si>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</si>
  <si>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</si>
  <si>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</si>
  <si>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</si>
  <si>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</si>
  <si>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</si>
  <si>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</si>
  <si>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</si>
  <si>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</si>
  <si>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</si>
  <si>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</si>
  <si>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</si>
  <si>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</si>
  <si>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</si>
  <si>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</si>
  <si>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</si>
  <si>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</si>
  <si>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</si>
  <si>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</si>
  <si>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</si>
  <si>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</si>
  <si>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</si>
  <si>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</si>
  <si>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</si>
  <si>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</si>
  <si>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</si>
  <si>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</si>
  <si>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</si>
  <si>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</si>
  <si>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</si>
  <si>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</si>
  <si>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</si>
  <si>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</si>
  <si>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</si>
  <si>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</si>
  <si>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</si>
  <si>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</si>
  <si>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</si>
  <si>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</si>
  <si>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</si>
  <si>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</si>
  <si>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</si>
  <si>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</si>
  <si>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</si>
  <si>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</si>
  <si>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</si>
  <si>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</si>
  <si>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</si>
  <si>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</si>
  <si>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</si>
  <si>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</si>
  <si>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</si>
  <si>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</si>
  <si>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</si>
  <si>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</si>
  <si>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</si>
  <si>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</si>
  <si>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</si>
  <si>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</si>
  <si>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</si>
  <si>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</si>
  <si>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</si>
  <si>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</si>
  <si>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</si>
  <si>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</si>
  <si>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</si>
  <si>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</si>
  <si>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</si>
  <si>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</si>
  <si>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</si>
  <si>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</si>
  <si>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</si>
  <si>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</si>
  <si>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</si>
  <si>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</si>
  <si>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</si>
  <si>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</si>
  <si>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</si>
  <si>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</si>
  <si>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</si>
  <si>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</si>
  <si>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</si>
  <si>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</si>
  <si>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</si>
  <si>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</si>
  <si>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</si>
  <si>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</si>
  <si>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</si>
  <si>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</si>
  <si>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</si>
  <si>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</si>
  <si>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</si>
  <si>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</si>
  <si>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</si>
  <si>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</si>
  <si>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</si>
  <si>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</si>
  <si>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</si>
  <si>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</si>
  <si>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</si>
  <si>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</si>
  <si>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</si>
  <si>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</si>
  <si>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</si>
  <si>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</si>
  <si>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</si>
  <si>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</si>
  <si>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</si>
  <si>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</si>
  <si>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</si>
  <si>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</si>
  <si>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</si>
  <si>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</si>
  <si>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</si>
  <si>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</si>
  <si>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</si>
  <si>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</si>
  <si>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</si>
  <si>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</si>
  <si>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</si>
  <si>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</si>
  <si>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</si>
  <si>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</si>
  <si>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</si>
  <si>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</si>
  <si>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</si>
  <si>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</si>
  <si>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</si>
  <si>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</si>
  <si>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</si>
  <si>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</si>
  <si>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</si>
  <si>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</si>
  <si>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</si>
  <si>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</si>
  <si>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</si>
  <si>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</si>
  <si>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</si>
  <si>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</si>
  <si>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</si>
  <si>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</si>
  <si>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</si>
  <si>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</si>
  <si>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</si>
  <si>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</si>
  <si>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</si>
  <si>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</si>
  <si>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</si>
  <si>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</si>
  <si>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</si>
  <si>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</si>
  <si>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</si>
  <si>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</si>
  <si>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</si>
  <si>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</si>
  <si>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</si>
  <si>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</si>
  <si>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</si>
  <si>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</si>
  <si>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</si>
  <si>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</si>
  <si>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</si>
  <si>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</si>
  <si>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</si>
  <si>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</si>
  <si>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</si>
  <si>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</si>
  <si>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</si>
  <si>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</si>
  <si>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</si>
  <si>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</si>
  <si>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</si>
  <si>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</si>
  <si>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</si>
  <si>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</si>
  <si>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</si>
  <si>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</si>
  <si>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</si>
  <si>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</si>
  <si>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</si>
  <si>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</si>
  <si>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</si>
  <si>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</si>
  <si>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</si>
  <si>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</si>
  <si>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</si>
  <si>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</si>
  <si>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</si>
  <si>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</si>
  <si>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</si>
  <si>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</si>
  <si>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</si>
  <si>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</si>
  <si>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</si>
  <si>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</si>
  <si>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</si>
  <si>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</si>
  <si>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</si>
  <si>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</si>
  <si>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</si>
  <si>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</si>
  <si>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</si>
  <si>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</si>
  <si>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</si>
  <si>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</si>
  <si>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</si>
  <si>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</si>
  <si>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</si>
  <si>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</si>
  <si>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</si>
  <si>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</si>
  <si>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</si>
  <si>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</si>
  <si>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</si>
  <si>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</si>
  <si>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</si>
  <si>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</si>
  <si>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</si>
  <si>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</si>
  <si>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</si>
  <si>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</si>
  <si>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</si>
  <si>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</si>
  <si>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</si>
  <si>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</si>
  <si>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</si>
  <si>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</si>
  <si>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</si>
  <si>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</si>
  <si>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</si>
  <si>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</si>
  <si>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</si>
  <si>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</si>
  <si>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</si>
  <si>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</si>
  <si>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</si>
  <si>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</si>
  <si>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</si>
  <si>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</si>
  <si>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</si>
  <si>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</si>
  <si>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</si>
  <si>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</si>
  <si>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</si>
  <si>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</si>
  <si>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</si>
  <si>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</si>
  <si>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</si>
  <si>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</si>
  <si>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</si>
  <si>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</si>
  <si>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</si>
  <si>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</si>
  <si>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</si>
  <si>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</si>
  <si>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</si>
  <si>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</si>
  <si>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</si>
  <si>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</si>
  <si>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</si>
  <si>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</si>
  <si>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</si>
  <si>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</si>
  <si>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</si>
  <si>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</si>
  <si>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</si>
  <si>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</si>
  <si>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</si>
  <si>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</si>
  <si>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</si>
  <si>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</si>
  <si>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</si>
  <si>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</si>
  <si>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</si>
  <si>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</si>
  <si>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</si>
  <si>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</si>
  <si>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</si>
  <si>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</si>
  <si>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</si>
  <si>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</si>
  <si>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</si>
  <si>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</si>
  <si>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</si>
  <si>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</si>
  <si>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</si>
  <si>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</si>
  <si>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</si>
  <si>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</si>
  <si>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</si>
  <si>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</si>
  <si>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</si>
  <si>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</si>
  <si>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</si>
  <si>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</si>
  <si>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</si>
  <si>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</si>
  <si>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</si>
  <si>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</si>
  <si>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</si>
  <si>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</si>
  <si>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</si>
  <si>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</si>
  <si>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</si>
  <si>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</si>
  <si>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</si>
  <si>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</si>
  <si>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</si>
  <si>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</si>
  <si>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</si>
  <si>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</si>
  <si>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</si>
  <si>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</si>
  <si>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</si>
  <si>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</si>
  <si>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</si>
  <si>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</si>
  <si>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</si>
  <si>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</si>
  <si>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</si>
  <si>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</si>
  <si>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</si>
  <si>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</si>
  <si>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</si>
  <si>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</si>
  <si>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</si>
  <si>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</si>
  <si>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</si>
  <si>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</si>
  <si>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</si>
  <si>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</si>
  <si>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</si>
  <si>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</si>
  <si>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</si>
  <si>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</si>
  <si>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</si>
  <si>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</si>
  <si>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</si>
  <si>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</si>
  <si>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</si>
  <si>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</si>
  <si>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</si>
  <si>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</si>
  <si>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</si>
  <si>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</si>
  <si>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</si>
  <si>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</si>
  <si>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</si>
  <si>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</si>
  <si>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</si>
  <si>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</si>
  <si>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</si>
  <si>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</si>
  <si>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</si>
  <si>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</si>
  <si>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</si>
  <si>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</si>
  <si>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</si>
  <si>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</si>
  <si>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</si>
  <si>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</si>
  <si>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</si>
  <si>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</si>
  <si>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</si>
  <si>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</si>
  <si>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</si>
  <si>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</si>
  <si>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</si>
  <si>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</si>
  <si>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</si>
  <si>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</si>
  <si>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</si>
  <si>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</si>
  <si>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</si>
  <si>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</si>
  <si>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</si>
  <si>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</si>
  <si>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</si>
  <si>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</si>
  <si>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</si>
  <si>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</si>
  <si>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</si>
  <si>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</si>
  <si>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</si>
  <si>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</si>
  <si>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</si>
  <si>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</si>
  <si>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</si>
  <si>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</si>
  <si>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</si>
  <si>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</si>
  <si>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</si>
  <si>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</si>
  <si>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</si>
  <si>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</si>
  <si>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</si>
  <si>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</si>
  <si>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</si>
  <si>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</si>
  <si>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</si>
  <si>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</si>
  <si>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</si>
  <si>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</si>
  <si>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</si>
  <si>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</si>
  <si>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</si>
  <si>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</si>
  <si>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</si>
  <si>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</si>
  <si>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</si>
  <si>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</si>
  <si>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</si>
  <si>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</si>
  <si>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</si>
  <si>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</si>
  <si>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</si>
  <si>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</si>
  <si>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</si>
  <si>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</si>
  <si>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</si>
  <si>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</si>
  <si>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</si>
  <si>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</si>
  <si>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</si>
  <si>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</si>
  <si>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</si>
  <si>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</si>
  <si>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</si>
  <si>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</si>
  <si>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</si>
  <si>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</si>
  <si>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</si>
  <si>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</si>
  <si>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</si>
  <si>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</si>
  <si>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</si>
  <si>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</si>
  <si>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</si>
  <si>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</si>
  <si>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</si>
  <si>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</si>
  <si>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</si>
  <si>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</si>
  <si>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</si>
  <si>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</si>
  <si>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</si>
  <si>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</si>
  <si>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</si>
  <si>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</si>
  <si>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</si>
  <si>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</si>
  <si>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</si>
  <si>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</si>
  <si>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</si>
  <si>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</si>
  <si>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</si>
  <si>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</si>
  <si>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</si>
  <si>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</si>
  <si>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</si>
  <si>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</si>
  <si>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</si>
  <si>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</si>
  <si>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</si>
  <si>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</si>
  <si>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</si>
  <si>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</si>
  <si>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</si>
  <si>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</si>
  <si>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</si>
  <si>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</si>
  <si>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</si>
  <si>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</si>
  <si>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</si>
  <si>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</si>
  <si>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</si>
  <si>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</si>
  <si>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</si>
  <si>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</si>
  <si>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</si>
  <si>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</si>
  <si>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</si>
  <si>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</si>
  <si>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</si>
  <si>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</si>
  <si>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</si>
  <si>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</si>
  <si>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</si>
  <si>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</si>
  <si>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</si>
  <si>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</si>
  <si>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</si>
  <si>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</si>
  <si>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</si>
  <si>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</si>
  <si>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</si>
  <si>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</si>
  <si>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</si>
  <si>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</si>
  <si>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</si>
  <si>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</si>
  <si>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</si>
  <si>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</si>
  <si>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</si>
  <si>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</si>
  <si>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</si>
  <si>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</si>
  <si>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</si>
  <si>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</si>
  <si>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</si>
  <si>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</si>
  <si>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</si>
  <si>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</si>
  <si>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</si>
  <si>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</si>
  <si>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</si>
  <si>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</si>
  <si>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</si>
  <si>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</si>
  <si>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</si>
  <si>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</si>
  <si>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</si>
  <si>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</si>
  <si>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</si>
  <si>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</si>
  <si>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</si>
  <si>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</si>
  <si>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</si>
  <si>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</si>
  <si>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</si>
  <si>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</si>
  <si>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</si>
  <si>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</si>
  <si>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</si>
  <si>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</si>
  <si>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</si>
  <si>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</si>
  <si>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</si>
  <si>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</si>
  <si>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</si>
  <si>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</si>
  <si>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</si>
  <si>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</si>
  <si>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</si>
  <si>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</si>
  <si>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</si>
  <si>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</si>
  <si>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</si>
  <si>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</si>
  <si>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</si>
  <si>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</si>
  <si>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</si>
  <si>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</si>
  <si>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</si>
  <si>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</si>
  <si>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</si>
  <si>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</si>
  <si>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</si>
  <si>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</si>
  <si>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</si>
  <si>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</si>
  <si>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</si>
  <si>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</si>
  <si>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</si>
  <si>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</si>
  <si>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</si>
  <si>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</si>
  <si>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</si>
  <si>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</si>
  <si>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</si>
  <si>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</si>
  <si>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</si>
  <si>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</si>
  <si>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</si>
  <si>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</si>
  <si>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</si>
  <si>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</si>
  <si>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</si>
  <si>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</si>
  <si>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</si>
  <si>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</si>
  <si>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</si>
  <si>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</si>
  <si>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</si>
  <si>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</si>
  <si>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</si>
  <si>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</si>
  <si>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</si>
  <si>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</si>
  <si>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</si>
  <si>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</si>
  <si>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</si>
  <si>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</si>
  <si>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</si>
  <si>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</si>
  <si>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</si>
  <si>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</si>
  <si>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</si>
  <si>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</si>
  <si>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</si>
  <si>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</si>
  <si>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</si>
  <si>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</si>
  <si>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</si>
  <si>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</si>
  <si>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</si>
  <si>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</si>
  <si>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</si>
  <si>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</si>
  <si>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</si>
  <si>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</si>
  <si>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</si>
  <si>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</si>
  <si>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</si>
  <si>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</si>
  <si>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</si>
  <si>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</si>
  <si>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</si>
  <si>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</si>
  <si>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</si>
  <si>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</si>
  <si>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</si>
  <si>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</si>
  <si>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</si>
  <si>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</si>
  <si>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</si>
  <si>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</si>
  <si>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</si>
  <si>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</si>
  <si>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</si>
  <si>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</si>
  <si>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</si>
  <si>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</si>
  <si>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</si>
  <si>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</si>
  <si>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</si>
  <si>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</si>
  <si>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</si>
  <si>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</si>
  <si>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</si>
  <si>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</si>
  <si>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</si>
  <si>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</si>
  <si>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</si>
  <si>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</si>
  <si>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</si>
  <si>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</si>
  <si>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</si>
  <si>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</si>
  <si>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</si>
  <si>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</si>
  <si>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</si>
  <si>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</si>
  <si>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</si>
  <si>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</si>
  <si>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</si>
  <si>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</si>
  <si>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</si>
  <si>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</si>
  <si>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</si>
  <si>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</si>
  <si>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</si>
  <si>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</si>
  <si>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</si>
  <si>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</si>
  <si>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</si>
  <si>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</si>
  <si>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</si>
  <si>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</si>
  <si>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</si>
  <si>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</si>
  <si>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</si>
  <si>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</si>
  <si>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</si>
  <si>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</si>
  <si>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</si>
  <si>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</si>
  <si>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</si>
  <si>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</si>
  <si>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</si>
  <si>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</si>
  <si>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</si>
  <si>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</si>
  <si>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</si>
  <si>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</si>
  <si>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</si>
  <si>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</si>
  <si>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</si>
  <si>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</si>
  <si>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</si>
  <si>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</si>
  <si>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</si>
  <si>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</si>
  <si>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</si>
  <si>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</si>
  <si>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</si>
  <si>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</si>
  <si>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</si>
  <si>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</si>
  <si>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</si>
  <si>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</si>
  <si>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</si>
  <si>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</si>
  <si>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</si>
  <si>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</si>
  <si>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</si>
  <si>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</si>
  <si>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</si>
  <si>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</si>
  <si>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</si>
  <si>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</si>
  <si>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</si>
  <si>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</si>
  <si>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</si>
  <si>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</si>
  <si>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</si>
  <si>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</si>
  <si>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</si>
  <si>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</si>
  <si>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</si>
  <si>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</si>
  <si>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</si>
  <si>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</si>
  <si>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</si>
  <si>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</si>
  <si>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</si>
  <si>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</si>
  <si>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</si>
  <si>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</si>
  <si>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</si>
  <si>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</si>
  <si>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</si>
  <si>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</si>
  <si>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</si>
  <si>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</si>
  <si>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</si>
  <si>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</si>
  <si>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</si>
  <si>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</si>
  <si>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</si>
  <si>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</si>
  <si>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</si>
  <si>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</si>
  <si>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</si>
  <si>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</si>
  <si>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</si>
  <si>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</si>
  <si>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</si>
  <si>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</si>
  <si>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</si>
  <si>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</si>
  <si>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</si>
  <si>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</si>
  <si>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</si>
  <si>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</si>
  <si>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</si>
  <si>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</si>
  <si>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</si>
  <si>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</si>
  <si>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</si>
  <si>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</si>
  <si>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</si>
  <si>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</si>
  <si>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</si>
  <si>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</si>
  <si>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</si>
  <si>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</si>
  <si>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</si>
  <si>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</si>
  <si>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</si>
  <si>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</si>
  <si>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</si>
  <si>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</si>
  <si>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</si>
  <si>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</si>
  <si>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</si>
  <si>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</si>
  <si>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</si>
  <si>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</si>
  <si>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</si>
  <si>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</si>
  <si>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</si>
  <si>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</si>
  <si>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</si>
  <si>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</si>
  <si>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</si>
  <si>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</si>
  <si>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</si>
  <si>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</si>
  <si>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</si>
  <si>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</si>
  <si>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</si>
  <si>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</si>
  <si>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</si>
  <si>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</si>
  <si>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</si>
  <si>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</si>
  <si>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</si>
  <si>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</si>
  <si>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</si>
  <si>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</si>
  <si>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</si>
  <si>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</si>
  <si>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</si>
  <si>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</si>
  <si>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</si>
  <si>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</si>
  <si>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</si>
  <si>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</si>
  <si>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</si>
  <si>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</si>
  <si>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</si>
  <si>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</si>
  <si>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</si>
  <si>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</si>
  <si>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</si>
  <si>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</si>
  <si>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</si>
  <si>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</si>
  <si>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</si>
  <si>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</si>
  <si>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</si>
  <si>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</si>
  <si>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</si>
  <si>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</si>
  <si>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</si>
  <si>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</si>
  <si>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</si>
  <si>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</si>
  <si>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</si>
  <si>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</si>
  <si>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</si>
  <si>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</si>
  <si>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</si>
  <si>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</si>
  <si>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</si>
  <si>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</si>
  <si>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</si>
  <si>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</si>
  <si>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</si>
  <si>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</si>
  <si>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</si>
  <si>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</si>
  <si>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</si>
  <si>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</si>
  <si>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</si>
  <si>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</si>
  <si>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</si>
  <si>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</si>
  <si>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</si>
  <si>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</si>
  <si>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</si>
  <si>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</si>
  <si>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</si>
  <si>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</si>
  <si>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</si>
  <si>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</si>
  <si>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</si>
  <si>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</si>
  <si>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</si>
  <si>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</si>
  <si>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</si>
  <si>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</si>
  <si>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</si>
  <si>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</si>
  <si>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</si>
  <si>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</si>
  <si>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</si>
  <si>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</si>
  <si>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</si>
  <si>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</si>
  <si>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</si>
  <si>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</si>
  <si>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</si>
  <si>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</si>
  <si>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</si>
  <si>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</si>
  <si>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</si>
  <si>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</si>
  <si>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</si>
  <si>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</si>
  <si>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</si>
  <si>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</si>
  <si>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</si>
  <si>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</si>
  <si>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</si>
  <si>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</si>
  <si>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</si>
  <si>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</si>
  <si>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</si>
  <si>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</si>
  <si>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</si>
  <si>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</si>
  <si>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</si>
  <si>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</si>
  <si>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</si>
  <si>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</si>
  <si>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</si>
  <si>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</si>
  <si>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</si>
  <si>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</si>
  <si>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</si>
  <si>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</si>
  <si>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</si>
  <si>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</si>
  <si>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</si>
  <si>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</si>
  <si>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</si>
  <si>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</si>
  <si>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</si>
  <si>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</si>
  <si>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</si>
  <si>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</si>
  <si>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</si>
  <si>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</si>
  <si>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</si>
  <si>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</si>
  <si>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</si>
  <si>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</si>
  <si>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</si>
  <si>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</si>
  <si>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</si>
  <si>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</si>
  <si>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</si>
  <si>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</si>
  <si>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</si>
  <si>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</si>
  <si>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</si>
  <si>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</si>
  <si>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</si>
  <si>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</si>
  <si>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</si>
  <si>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</si>
  <si>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</si>
  <si>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</si>
  <si>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</si>
  <si>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</si>
  <si>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</si>
  <si>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</si>
  <si>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</si>
  <si>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</si>
  <si>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</si>
  <si>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</si>
  <si>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</si>
  <si>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</si>
  <si>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</si>
  <si>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</si>
  <si>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</si>
  <si>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</si>
  <si>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</si>
  <si>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</si>
  <si>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</si>
  <si>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</si>
  <si>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</si>
  <si>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</si>
  <si>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</si>
  <si>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</si>
  <si>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</si>
  <si>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</si>
  <si>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</si>
  <si>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</si>
  <si>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</si>
  <si>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</si>
  <si>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</si>
  <si>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</si>
  <si>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</si>
  <si>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</si>
  <si>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</si>
  <si>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</si>
  <si>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</si>
  <si>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</si>
  <si>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</si>
  <si>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</si>
  <si>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</si>
  <si>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</si>
  <si>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</si>
  <si>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</si>
  <si>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</si>
  <si>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</si>
  <si>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</si>
  <si>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</si>
  <si>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</si>
  <si>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</si>
  <si>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</si>
  <si>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</si>
  <si>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</si>
  <si>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</si>
  <si>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</si>
  <si>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</si>
  <si>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</si>
  <si>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</si>
  <si>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</si>
  <si>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</si>
  <si>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</si>
  <si>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</si>
  <si>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</si>
  <si>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</si>
  <si>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</si>
  <si>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</si>
  <si>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</si>
  <si>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</si>
  <si>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</si>
  <si>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</si>
  <si>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</si>
  <si>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</si>
  <si>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</si>
  <si>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</si>
  <si>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</si>
  <si>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</si>
  <si>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</si>
  <si>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</si>
  <si>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</si>
  <si>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</si>
  <si>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</si>
  <si>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</si>
  <si>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</si>
  <si>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</si>
  <si>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</si>
  <si>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</si>
  <si>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</si>
  <si>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</si>
  <si>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</si>
  <si>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</si>
  <si>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</si>
  <si>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</si>
  <si>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</si>
  <si>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</si>
  <si>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</si>
  <si>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</si>
  <si>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</si>
  <si>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</si>
  <si>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</si>
  <si>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</si>
  <si>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</si>
  <si>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</si>
  <si>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</si>
  <si>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</si>
  <si>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</si>
  <si>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</si>
  <si>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</si>
  <si>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</si>
  <si>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</si>
  <si>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</si>
  <si>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</si>
  <si>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</si>
  <si>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</si>
  <si>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</si>
  <si>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</si>
  <si>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</si>
  <si>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</si>
  <si>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</si>
  <si>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</si>
  <si>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</si>
  <si>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</si>
  <si>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</si>
  <si>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</si>
  <si>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</si>
  <si>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</si>
  <si>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</si>
  <si>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</si>
  <si>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</si>
  <si>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</si>
  <si>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</si>
  <si>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</si>
  <si>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</si>
  <si>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</si>
  <si>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</si>
  <si>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</si>
  <si>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</si>
  <si>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</si>
  <si>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</si>
  <si>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</si>
  <si>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</si>
  <si>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</si>
  <si>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</si>
  <si>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</si>
  <si>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</si>
  <si>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</si>
  <si>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</si>
  <si>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</si>
  <si>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</si>
  <si>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</si>
  <si>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</si>
  <si>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</si>
  <si>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</si>
  <si>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</si>
  <si>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</si>
  <si>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</si>
  <si>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</si>
  <si>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</si>
  <si>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</si>
  <si>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</si>
  <si>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</si>
  <si>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</si>
  <si>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</si>
  <si>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</si>
  <si>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</si>
  <si>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</si>
  <si>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</si>
  <si>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</si>
  <si>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</si>
  <si>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</si>
  <si>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</si>
  <si>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</si>
  <si>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</si>
  <si>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</si>
  <si>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</si>
  <si>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</si>
  <si>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</si>
  <si>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</si>
  <si>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</si>
  <si>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</si>
  <si>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</si>
  <si>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</si>
  <si>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</si>
  <si>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</si>
  <si>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</si>
  <si>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</si>
  <si>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</si>
  <si>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</si>
  <si>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</si>
  <si>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</si>
  <si>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</si>
  <si>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</si>
  <si>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</si>
  <si>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</si>
  <si>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</si>
  <si>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</si>
  <si>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</si>
  <si>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</si>
  <si>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</si>
  <si>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</si>
  <si>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</si>
  <si>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</si>
  <si>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</si>
  <si>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</si>
  <si>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</si>
  <si>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</si>
  <si>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</si>
  <si>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</si>
  <si>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</si>
  <si>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</si>
  <si>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</si>
  <si>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</si>
  <si>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</si>
  <si>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</si>
  <si>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</si>
  <si>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</si>
  <si>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</si>
  <si>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</si>
  <si>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</si>
  <si>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</si>
  <si>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</si>
  <si>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</si>
  <si>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</si>
  <si>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</si>
  <si>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</si>
  <si>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</si>
  <si>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</si>
  <si>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</si>
  <si>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</si>
  <si>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</si>
  <si>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</si>
  <si>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</si>
  <si>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</si>
  <si>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</si>
  <si>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</si>
  <si>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</si>
  <si>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</si>
  <si>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</si>
  <si>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</si>
  <si>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</si>
  <si>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</si>
  <si>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</si>
  <si>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</si>
  <si>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</si>
  <si>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</si>
  <si>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</si>
  <si>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</si>
  <si>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</si>
  <si>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</si>
  <si>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</si>
  <si>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</si>
  <si>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</si>
  <si>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</si>
  <si>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</si>
  <si>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</si>
  <si>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</si>
  <si>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</si>
  <si>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</si>
  <si>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</si>
  <si>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</si>
  <si>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</si>
  <si>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</si>
  <si>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</si>
  <si>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</si>
  <si>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</si>
  <si>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</si>
  <si>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</si>
  <si>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</si>
  <si>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</si>
  <si>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</si>
  <si>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</si>
  <si>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</si>
  <si>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</si>
  <si>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</si>
  <si>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</si>
  <si>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</si>
  <si>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</si>
  <si>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</si>
  <si>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</si>
  <si>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</si>
  <si>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</si>
  <si>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</si>
  <si>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</si>
  <si>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</si>
  <si>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</si>
  <si>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</si>
  <si>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</si>
  <si>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</si>
  <si>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</si>
  <si>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</si>
  <si>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</si>
  <si>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</si>
  <si>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</si>
  <si>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</si>
  <si>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</si>
  <si>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</si>
  <si>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</si>
  <si>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</si>
  <si>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</si>
  <si>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</si>
  <si>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</si>
  <si>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</si>
  <si>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</si>
  <si>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</si>
  <si>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</si>
  <si>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</si>
  <si>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</si>
  <si>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</si>
  <si>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</si>
  <si>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</si>
  <si>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</si>
  <si>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</si>
  <si>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</si>
  <si>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</si>
  <si>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</si>
  <si>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</si>
  <si>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</si>
  <si>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</si>
  <si>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</si>
  <si>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</si>
  <si>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</si>
  <si>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</si>
  <si>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</si>
  <si>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</si>
  <si>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</si>
  <si>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</si>
  <si>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</si>
  <si>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</si>
  <si>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</si>
  <si>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</si>
  <si>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</si>
  <si>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</si>
  <si>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</si>
  <si>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</si>
  <si>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</si>
  <si>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</si>
  <si>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</si>
  <si>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</si>
  <si>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</si>
  <si>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</si>
  <si>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</si>
  <si>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</si>
  <si>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</si>
  <si>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</si>
  <si>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</si>
  <si>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</si>
  <si>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</si>
  <si>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</si>
  <si>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</si>
  <si>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</si>
  <si>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</si>
  <si>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</si>
  <si>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</si>
  <si>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</si>
  <si>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</si>
  <si>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</si>
  <si>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</si>
  <si>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</si>
  <si>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</si>
  <si>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</si>
  <si>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</si>
  <si>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</si>
  <si>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</si>
  <si>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</si>
  <si>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</si>
  <si>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</si>
  <si>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</si>
  <si>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</si>
  <si>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</si>
  <si>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</si>
  <si>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</si>
  <si>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</si>
  <si>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</si>
  <si>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</si>
  <si>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</si>
  <si>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</si>
  <si>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</si>
  <si>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</si>
  <si>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</si>
  <si>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</si>
  <si>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</si>
  <si>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</si>
  <si>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</si>
  <si>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</si>
  <si>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</si>
  <si>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</si>
  <si>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</si>
  <si>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</si>
  <si>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</si>
  <si>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</si>
  <si>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</si>
  <si>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</si>
  <si>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</si>
  <si>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</si>
  <si>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</si>
  <si>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</si>
  <si>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</si>
  <si>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</si>
  <si>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</si>
  <si>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</si>
  <si>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</si>
  <si>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</si>
  <si>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</si>
  <si>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</si>
  <si>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</si>
  <si>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</si>
  <si>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</si>
  <si>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</si>
  <si>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</si>
  <si>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</si>
  <si>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</si>
  <si>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</si>
  <si>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</si>
  <si>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</si>
  <si>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</si>
  <si>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</si>
  <si>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</si>
  <si>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</si>
  <si>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</si>
  <si>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</si>
  <si>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</si>
  <si>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</si>
  <si>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</si>
  <si>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</si>
  <si>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</si>
  <si>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</si>
  <si>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</si>
  <si>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</si>
  <si>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</si>
  <si>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</si>
  <si>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</si>
  <si>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</si>
  <si>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</si>
  <si>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</si>
  <si>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</si>
  <si>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</si>
  <si>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</si>
  <si>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</si>
  <si>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</si>
  <si>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</si>
  <si>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</si>
  <si>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</si>
  <si>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</si>
  <si>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</si>
  <si>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</si>
  <si>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</si>
  <si>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</si>
  <si>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</si>
  <si>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</si>
  <si>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</si>
  <si>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</si>
  <si>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</si>
  <si>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</si>
  <si>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</si>
  <si>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</si>
  <si>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</si>
  <si>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</si>
  <si>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</si>
  <si>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</si>
  <si>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</si>
  <si>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</si>
  <si>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</si>
  <si>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</si>
  <si>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</si>
  <si>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</si>
  <si>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</si>
  <si>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</si>
  <si>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</si>
  <si>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</si>
  <si>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</si>
  <si>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</si>
  <si>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</si>
  <si>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</si>
  <si>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</si>
  <si>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</si>
  <si>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</si>
  <si>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</si>
  <si>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</si>
  <si>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</si>
  <si>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</si>
  <si>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</si>
  <si>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</si>
  <si>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</si>
  <si>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</si>
  <si>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</si>
  <si>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</si>
  <si>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</si>
  <si>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</si>
  <si>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</si>
  <si>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</si>
  <si>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</si>
  <si>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</si>
  <si>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</si>
  <si>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</si>
  <si>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</si>
  <si>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</si>
  <si>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</si>
  <si>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</si>
  <si>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</si>
  <si>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</si>
  <si>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</si>
  <si>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</si>
  <si>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</si>
  <si>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</si>
  <si>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</si>
  <si>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</si>
  <si>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</si>
  <si>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</si>
  <si>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</si>
  <si>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</si>
  <si>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</si>
  <si>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</si>
  <si>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</si>
  <si>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</si>
  <si>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</si>
  <si>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</si>
  <si>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</si>
  <si>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</si>
  <si>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</si>
  <si>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</si>
  <si>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</si>
  <si>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</si>
  <si>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</si>
  <si>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</si>
  <si>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</si>
  <si>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</si>
  <si>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</si>
  <si>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</si>
  <si>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</si>
  <si>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</si>
  <si>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</si>
  <si>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</si>
  <si>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</si>
  <si>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</si>
  <si>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</si>
  <si>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</si>
  <si>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</si>
  <si>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</si>
  <si>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</si>
  <si>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</si>
  <si>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</si>
  <si>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</si>
  <si>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</si>
  <si>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</si>
  <si>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</si>
  <si>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</si>
  <si>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</si>
  <si>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</si>
  <si>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</si>
  <si>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</si>
  <si>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</si>
  <si>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</si>
  <si>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</si>
  <si>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</si>
  <si>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</si>
  <si>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</si>
  <si>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</si>
  <si>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</si>
  <si>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</si>
  <si>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</si>
  <si>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</si>
  <si>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</si>
  <si>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</si>
  <si>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</si>
  <si>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</si>
  <si>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</si>
  <si>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</si>
  <si>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</si>
  <si>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</si>
  <si>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</si>
  <si>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</si>
  <si>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</si>
  <si>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</si>
  <si>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</si>
  <si>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</si>
  <si>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</si>
  <si>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</si>
  <si>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</si>
  <si>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</si>
  <si>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</si>
  <si>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</si>
  <si>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</si>
  <si>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</si>
  <si>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</si>
  <si>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</si>
  <si>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</si>
  <si>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</si>
  <si>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</si>
  <si>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</si>
  <si>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</si>
  <si>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</si>
  <si>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</si>
  <si>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</si>
  <si>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</si>
  <si>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</si>
  <si>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</si>
  <si>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</si>
  <si>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</si>
  <si>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</si>
  <si>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</si>
  <si>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</si>
  <si>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</si>
  <si>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</si>
  <si>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</si>
  <si>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</si>
  <si>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</si>
  <si>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</si>
  <si>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</si>
  <si>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</si>
  <si>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</si>
  <si>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</si>
  <si>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</si>
  <si>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</si>
  <si>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</si>
  <si>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</si>
  <si>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</si>
  <si>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</si>
  <si>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</si>
  <si>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</si>
  <si>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</si>
  <si>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</si>
  <si>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</si>
  <si>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</si>
  <si>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</si>
  <si>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</si>
  <si>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</si>
  <si>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</si>
  <si>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</si>
  <si>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</si>
  <si>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</si>
  <si>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</si>
  <si>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</si>
  <si>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</si>
  <si>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</si>
  <si>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</si>
  <si>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</si>
  <si>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</si>
  <si>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</si>
  <si>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</si>
  <si>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</si>
  <si>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</si>
  <si>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</si>
  <si>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</si>
  <si>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</si>
  <si>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</si>
  <si>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</si>
  <si>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</si>
  <si>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</si>
  <si>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</si>
  <si>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</si>
  <si>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</si>
  <si>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</si>
  <si>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</si>
  <si>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</si>
  <si>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</si>
  <si>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</si>
  <si>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</si>
  <si>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</si>
  <si>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</si>
  <si>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</si>
  <si>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</si>
  <si>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</si>
  <si>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</si>
  <si>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</si>
  <si>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</si>
  <si>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</si>
  <si>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</si>
  <si>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</si>
  <si>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</si>
  <si>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</si>
  <si>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</si>
  <si>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</si>
  <si>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</si>
  <si>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</si>
  <si>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</si>
  <si>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</si>
  <si>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</si>
  <si>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</si>
  <si>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</si>
  <si>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</si>
  <si>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</si>
  <si>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</si>
  <si>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</si>
  <si>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</si>
  <si>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</si>
  <si>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</si>
  <si>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</si>
  <si>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</si>
  <si>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</si>
  <si>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</si>
  <si>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</si>
  <si>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</si>
  <si>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</si>
  <si>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</si>
  <si>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</si>
  <si>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</si>
  <si>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</si>
  <si>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</si>
  <si>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</si>
  <si>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</si>
  <si>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</si>
  <si>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</si>
  <si>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</si>
  <si>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</si>
  <si>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</si>
  <si>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</si>
  <si>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</si>
  <si>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</si>
  <si>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</si>
  <si>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</si>
  <si>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</si>
  <si>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</si>
  <si>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</si>
  <si>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</si>
  <si>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</si>
  <si>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</si>
  <si>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</si>
  <si>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</si>
  <si>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</si>
  <si>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</si>
  <si>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</si>
  <si>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</si>
  <si>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</si>
  <si>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</si>
  <si>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</si>
  <si>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</si>
  <si>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</si>
  <si>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</si>
  <si>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</si>
  <si>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</si>
  <si>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</si>
  <si>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</si>
  <si>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</si>
  <si>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</si>
  <si>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</si>
  <si>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</si>
  <si>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</si>
  <si>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</si>
  <si>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</si>
  <si>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</si>
  <si>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</si>
  <si>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</si>
  <si>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</si>
  <si>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</si>
  <si>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</si>
  <si>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</si>
  <si>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</si>
  <si>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</si>
  <si>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</si>
  <si>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</si>
  <si>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</si>
  <si>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</si>
  <si>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</si>
  <si>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</si>
  <si>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</si>
  <si>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</si>
  <si>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</si>
  <si>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</si>
  <si>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</si>
  <si>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</si>
  <si>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</si>
  <si>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</si>
  <si>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</si>
  <si>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</si>
  <si>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</si>
  <si>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</si>
  <si>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</si>
  <si>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</si>
  <si>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</si>
  <si>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</si>
  <si>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</si>
  <si>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</si>
  <si>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</si>
  <si>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</si>
  <si>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</si>
  <si>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</si>
  <si>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</si>
  <si>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</si>
  <si>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</si>
  <si>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</si>
  <si>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</si>
  <si>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</si>
  <si>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</si>
  <si>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</si>
  <si>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</si>
  <si>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</si>
  <si>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</si>
  <si>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</si>
  <si>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</si>
  <si>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</si>
  <si>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</si>
  <si>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</si>
  <si>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</si>
  <si>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</si>
  <si>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</si>
  <si>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</si>
  <si>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</si>
  <si>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</si>
  <si>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</si>
  <si>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</si>
  <si>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</si>
  <si>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</si>
  <si>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</si>
  <si>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</si>
  <si>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</si>
  <si>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</si>
  <si>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</si>
  <si>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</si>
  <si>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</si>
  <si>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</si>
  <si>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</si>
  <si>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</si>
  <si>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</si>
  <si>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</si>
  <si>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</si>
  <si>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</si>
  <si>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</si>
  <si>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</si>
  <si>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</si>
  <si>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</si>
  <si>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</si>
  <si>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</si>
  <si>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</si>
  <si>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</si>
  <si>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</si>
  <si>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</si>
  <si>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</si>
  <si>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</si>
  <si>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</si>
  <si>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</si>
  <si>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</si>
  <si>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</si>
  <si>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</si>
  <si>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</si>
  <si>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</si>
  <si>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</si>
  <si>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</si>
  <si>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</si>
  <si>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</si>
  <si>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</si>
  <si>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</si>
  <si>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</si>
  <si>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</si>
  <si>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</si>
  <si>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</si>
  <si>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</si>
  <si>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</si>
  <si>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</si>
  <si>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</si>
  <si>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</si>
  <si>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</si>
  <si>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</si>
  <si>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</si>
  <si>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</si>
  <si>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</si>
  <si>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</si>
  <si>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</si>
  <si>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</si>
  <si>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</si>
  <si>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</si>
  <si>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</si>
  <si>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</si>
  <si>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</si>
  <si>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</si>
  <si>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</si>
  <si>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</si>
  <si>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</si>
  <si>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</si>
  <si>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</si>
  <si>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</si>
  <si>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</si>
  <si>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</si>
  <si>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</si>
  <si>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</si>
  <si>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</si>
  <si>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</si>
  <si>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</si>
  <si>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</si>
  <si>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</si>
  <si>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</si>
  <si>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</si>
  <si>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</si>
  <si>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</si>
  <si>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</si>
  <si>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</si>
  <si>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</si>
  <si>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</si>
  <si>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</si>
  <si>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</si>
  <si>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</si>
  <si>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</si>
  <si>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</si>
  <si>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</si>
  <si>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</si>
  <si>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</si>
  <si>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</si>
  <si>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</si>
  <si>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</si>
  <si>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</si>
  <si>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</si>
  <si>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</si>
  <si>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</si>
  <si>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</si>
  <si>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</si>
  <si>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</si>
  <si>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</si>
  <si>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</si>
  <si>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</si>
  <si>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</si>
  <si>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</si>
  <si>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</si>
  <si>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</si>
  <si>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</si>
  <si>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</si>
  <si>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</si>
  <si>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</si>
  <si>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</si>
  <si>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</si>
  <si>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</si>
  <si>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</si>
  <si>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</si>
  <si>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</si>
  <si>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</si>
  <si>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</si>
  <si>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</si>
  <si>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</si>
  <si>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</si>
  <si>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</si>
  <si>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</si>
  <si>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</si>
  <si>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</si>
  <si>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</si>
  <si>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</si>
  <si>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</si>
  <si>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</si>
  <si>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</si>
  <si>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</si>
  <si>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</si>
  <si>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</si>
  <si>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</si>
  <si>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</si>
  <si>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</si>
  <si>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</si>
  <si>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</si>
  <si>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</si>
  <si>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</si>
  <si>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</si>
  <si>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</si>
  <si>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</si>
  <si>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</si>
  <si>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</si>
  <si>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</si>
  <si>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</si>
  <si>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</si>
  <si>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</si>
  <si>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</si>
  <si>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</si>
  <si>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</si>
  <si>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</si>
  <si>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</si>
  <si>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</si>
  <si>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</si>
  <si>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</si>
  <si>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</si>
  <si>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</si>
  <si>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</si>
  <si>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</si>
  <si>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</si>
  <si>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</si>
  <si>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</si>
  <si>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</si>
  <si>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</si>
  <si>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</si>
  <si>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</si>
  <si>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</si>
  <si>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</si>
  <si>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</si>
  <si>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</si>
  <si>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</si>
  <si>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</si>
  <si>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</si>
  <si>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</si>
  <si>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</si>
  <si>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</si>
  <si>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</si>
  <si>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</si>
  <si>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</si>
  <si>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</si>
  <si>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</si>
  <si>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</si>
  <si>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</si>
  <si>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</si>
  <si>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</si>
  <si>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</si>
  <si>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</si>
  <si>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</si>
  <si>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</si>
  <si>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</si>
  <si>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</si>
  <si>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</si>
  <si>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</si>
  <si>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</si>
  <si>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</si>
  <si>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</si>
  <si>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</si>
  <si>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</si>
  <si>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</si>
  <si>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</si>
  <si>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</si>
  <si>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</si>
  <si>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</si>
  <si>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</si>
  <si>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</si>
  <si>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</si>
  <si>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</si>
  <si>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</si>
  <si>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</si>
  <si>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</si>
  <si>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</si>
  <si>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</si>
  <si>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</si>
  <si>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</si>
  <si>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</si>
  <si>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</si>
  <si>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</si>
  <si>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</si>
  <si>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</si>
  <si>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</si>
  <si>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</si>
  <si>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</si>
  <si>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</si>
  <si>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</si>
  <si>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</si>
  <si>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</si>
  <si>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</si>
  <si>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</si>
  <si>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</si>
  <si>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</si>
  <si>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</si>
  <si>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</si>
  <si>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</si>
  <si>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</si>
  <si>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</si>
  <si>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</si>
  <si>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</si>
  <si>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</si>
  <si>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</si>
  <si>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</si>
  <si>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</si>
  <si>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</si>
  <si>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</si>
  <si>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</si>
  <si>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</si>
  <si>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</si>
  <si>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</si>
  <si>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</si>
  <si>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</si>
  <si>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</si>
  <si>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</si>
  <si>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</si>
  <si>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</si>
  <si>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</si>
  <si>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</si>
  <si>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</si>
  <si>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</si>
  <si>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</si>
  <si>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</si>
  <si>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</si>
  <si>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</si>
  <si>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</si>
  <si>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</si>
  <si>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</si>
  <si>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</si>
  <si>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</si>
  <si>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</si>
  <si>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</si>
  <si>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</si>
  <si>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</si>
  <si>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</si>
  <si>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</si>
  <si>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</si>
  <si>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</si>
  <si>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</si>
  <si>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</si>
  <si>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</si>
  <si>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</si>
  <si>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</si>
  <si>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</si>
  <si>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</si>
  <si>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</si>
  <si>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</si>
  <si>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</si>
  <si>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</si>
  <si>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</si>
  <si>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</si>
  <si>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</si>
  <si>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</si>
  <si>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</si>
  <si>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</si>
  <si>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</si>
  <si>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</si>
  <si>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</si>
  <si>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</si>
  <si>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</si>
  <si>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</si>
  <si>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</si>
  <si>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</si>
  <si>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</si>
  <si>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</si>
  <si>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</si>
  <si>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</si>
  <si>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</si>
  <si>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</si>
  <si>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</si>
  <si>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</si>
  <si>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</si>
  <si>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</si>
  <si>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</si>
  <si>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</si>
  <si>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</si>
  <si>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</si>
  <si>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</si>
  <si>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</si>
  <si>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</si>
  <si>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</si>
  <si>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</si>
  <si>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</si>
  <si>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</si>
  <si>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</si>
  <si>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</si>
  <si>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</si>
  <si>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</si>
  <si>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</si>
  <si>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</si>
  <si>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</si>
  <si>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</si>
  <si>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</si>
  <si>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</si>
  <si>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</si>
  <si>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</si>
  <si>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</si>
  <si>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</si>
  <si>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</si>
  <si>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</si>
  <si>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</si>
  <si>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</si>
  <si>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</si>
  <si>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</si>
  <si>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</si>
  <si>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</si>
  <si>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</si>
  <si>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</si>
  <si>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</si>
  <si>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</si>
  <si>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</si>
  <si>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</si>
  <si>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</si>
  <si>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</si>
  <si>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</si>
  <si>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</si>
  <si>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</si>
  <si>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</si>
  <si>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</si>
  <si>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</si>
  <si>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</si>
  <si>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</si>
  <si>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</si>
  <si>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</si>
  <si>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</si>
  <si>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</si>
  <si>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</si>
  <si>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</si>
  <si>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</si>
  <si>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</si>
  <si>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</si>
  <si>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</si>
  <si>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</si>
  <si>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</si>
  <si>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</si>
  <si>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</si>
  <si>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</si>
  <si>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</si>
  <si>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</si>
  <si>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</si>
  <si>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</si>
  <si>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</si>
  <si>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</si>
  <si>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</si>
  <si>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</si>
  <si>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</si>
  <si>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</si>
  <si>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</si>
  <si>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</si>
  <si>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</si>
  <si>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</si>
  <si>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</si>
  <si>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</si>
  <si>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</si>
  <si>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</si>
  <si>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</si>
  <si>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</si>
  <si>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</si>
  <si>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</si>
  <si>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</si>
  <si>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</si>
  <si>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</si>
  <si>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</si>
  <si>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</si>
  <si>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</si>
  <si>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</si>
  <si>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</si>
  <si>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</si>
  <si>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</si>
  <si>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</si>
  <si>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</si>
  <si>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</si>
  <si>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</si>
  <si>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</si>
  <si>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</si>
  <si>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</si>
  <si>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</si>
  <si>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</si>
  <si>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</si>
  <si>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</si>
  <si>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</si>
  <si>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</si>
  <si>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</si>
  <si>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</si>
  <si>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</si>
  <si>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</si>
  <si>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</si>
  <si>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</si>
  <si>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</si>
  <si>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</si>
  <si>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</si>
  <si>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</si>
  <si>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</si>
  <si>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</si>
  <si>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</si>
  <si>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</si>
  <si>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</si>
  <si>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</si>
  <si>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</si>
  <si>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</si>
  <si>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</si>
  <si>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</si>
  <si>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</si>
  <si>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</si>
  <si>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</si>
  <si>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</si>
  <si>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</si>
  <si>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</si>
  <si>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</si>
  <si>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</si>
  <si>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</si>
  <si>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</si>
  <si>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</si>
  <si>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</si>
  <si>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</si>
  <si>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</si>
  <si>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</si>
  <si>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</si>
  <si>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</si>
  <si>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</si>
  <si>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</si>
  <si>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</si>
  <si>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</si>
  <si>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</si>
  <si>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</si>
  <si>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</si>
  <si>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</si>
  <si>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</si>
  <si>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</si>
  <si>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</si>
  <si>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</si>
  <si>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</si>
  <si>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</si>
  <si>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</si>
  <si>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</si>
  <si>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</si>
  <si>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</si>
  <si>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</si>
  <si>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</si>
  <si>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</si>
  <si>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</si>
  <si>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</si>
  <si>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</si>
  <si>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</si>
  <si>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</si>
  <si>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</si>
  <si>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</si>
  <si>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</si>
  <si>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</si>
  <si>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</si>
  <si>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</si>
  <si>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</si>
  <si>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</si>
  <si>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</si>
  <si>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</si>
  <si>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</si>
  <si>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</si>
  <si>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</si>
  <si>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</si>
  <si>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</si>
  <si>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</si>
  <si>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</si>
  <si>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</si>
  <si>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</si>
  <si>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</si>
  <si>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</si>
  <si>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</si>
  <si>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</si>
  <si>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</si>
  <si>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</si>
  <si>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</si>
  <si>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</si>
  <si>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</si>
  <si>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</si>
  <si>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</si>
  <si>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</si>
  <si>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</si>
  <si>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</si>
  <si>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</si>
  <si>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</si>
  <si>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</si>
  <si>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</si>
  <si>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</si>
  <si>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</si>
  <si>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</si>
  <si>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</si>
  <si>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</si>
  <si>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</si>
  <si>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</si>
  <si>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</si>
  <si>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</si>
  <si>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</si>
  <si>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</si>
  <si>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</si>
  <si>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</si>
  <si>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</si>
  <si>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</si>
  <si>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</si>
  <si>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</si>
  <si>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</si>
  <si>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</si>
  <si>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</si>
  <si>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</si>
  <si>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</si>
  <si>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</si>
  <si>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</si>
  <si>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</si>
  <si>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</si>
  <si>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</si>
  <si>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</si>
  <si>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</si>
  <si>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</si>
  <si>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</si>
  <si>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</si>
  <si>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</si>
  <si>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</si>
  <si>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</si>
  <si>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</si>
  <si>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</si>
  <si>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</si>
  <si>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</si>
  <si>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</si>
  <si>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</si>
  <si>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</si>
  <si>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</si>
  <si>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</si>
  <si>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</si>
  <si>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</si>
  <si>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</si>
  <si>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</si>
  <si>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</si>
  <si>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</si>
  <si>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</si>
  <si>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</si>
  <si>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</si>
  <si>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</si>
  <si>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</si>
  <si>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</si>
  <si>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</si>
  <si>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</si>
  <si>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</si>
  <si>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</si>
  <si>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</si>
  <si>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</si>
  <si>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</si>
  <si>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</si>
  <si>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</si>
  <si>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</si>
  <si>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</si>
  <si>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</si>
  <si>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</si>
  <si>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</si>
  <si>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</si>
  <si>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</si>
  <si>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</si>
  <si>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</si>
  <si>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</si>
  <si>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</si>
  <si>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</si>
  <si>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</si>
  <si>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</si>
  <si>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</si>
  <si>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</si>
  <si>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</si>
  <si>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</si>
  <si>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</si>
  <si>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</si>
  <si>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</si>
  <si>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</si>
  <si>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</si>
  <si>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</si>
  <si>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</si>
  <si>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</si>
  <si>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</si>
  <si>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</si>
  <si>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</si>
  <si>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</si>
  <si>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</si>
  <si>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</si>
  <si>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</si>
  <si>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</si>
  <si>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</si>
  <si>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</si>
  <si>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</si>
  <si>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</si>
  <si>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</si>
  <si>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</si>
  <si>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</si>
  <si>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</si>
  <si>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</si>
  <si>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</si>
  <si>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</si>
  <si>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</si>
  <si>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</si>
  <si>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</si>
  <si>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</si>
  <si>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</si>
  <si>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</si>
  <si>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</si>
  <si>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</si>
  <si>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</si>
  <si>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</si>
  <si>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</si>
  <si>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</si>
  <si>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</si>
  <si>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</si>
  <si>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</si>
  <si>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</si>
  <si>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</si>
  <si>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</si>
  <si>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</si>
  <si>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</si>
  <si>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</si>
  <si>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</si>
  <si>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</si>
  <si>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</si>
  <si>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</si>
  <si>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</si>
  <si>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</si>
  <si>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</si>
  <si>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</si>
  <si>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</si>
  <si>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</si>
  <si>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</si>
  <si>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</si>
  <si>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</si>
  <si>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</si>
  <si>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</si>
  <si>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</si>
  <si>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</si>
  <si>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</si>
  <si>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</si>
  <si>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</si>
  <si>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</si>
  <si>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</si>
  <si>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</si>
  <si>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</si>
  <si>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</si>
  <si>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</si>
  <si>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</si>
  <si>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</si>
  <si>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</si>
  <si>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</si>
  <si>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</si>
  <si>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</si>
  <si>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</si>
  <si>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</si>
  <si>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</si>
  <si>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</si>
  <si>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</si>
  <si>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</si>
  <si>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</si>
  <si>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</si>
  <si>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</si>
  <si>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</si>
  <si>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</si>
  <si>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</si>
  <si>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</si>
  <si>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</si>
  <si>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</si>
  <si>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</si>
  <si>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</si>
  <si>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</si>
  <si>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</si>
  <si>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</si>
  <si>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</si>
  <si>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</si>
  <si>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</si>
  <si>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</si>
  <si>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</si>
  <si>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</si>
  <si>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</si>
  <si>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</si>
  <si>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</si>
  <si>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</si>
  <si>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</si>
  <si>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</si>
  <si>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</si>
  <si>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</si>
  <si>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</si>
  <si>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</si>
  <si>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</si>
  <si>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</si>
  <si>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</si>
  <si>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</si>
  <si>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</si>
  <si>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</si>
  <si>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</si>
  <si>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</si>
  <si>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</si>
  <si>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</si>
  <si>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</si>
  <si>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</si>
  <si>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</si>
  <si>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</si>
  <si>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</si>
  <si>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</si>
  <si>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</si>
  <si>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</si>
  <si>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</si>
  <si>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</si>
  <si>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</si>
  <si>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</si>
  <si>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</si>
  <si>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</si>
  <si>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</si>
  <si>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</si>
  <si>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</si>
  <si>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</si>
  <si>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</si>
  <si>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</si>
  <si>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</si>
  <si>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</si>
  <si>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</si>
  <si>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</si>
  <si>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</si>
  <si>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</si>
  <si>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</si>
  <si>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</si>
  <si>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</si>
  <si>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</si>
  <si>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</si>
  <si>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</si>
  <si>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</si>
  <si>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</si>
  <si>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</si>
  <si>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</si>
  <si>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</si>
  <si>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</si>
  <si>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</si>
  <si>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</si>
  <si>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</si>
  <si>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</si>
  <si>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</si>
  <si>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</si>
  <si>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</si>
  <si>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</si>
  <si>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</si>
  <si>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</si>
  <si>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</si>
  <si>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</si>
  <si>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</si>
  <si>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</si>
  <si>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</si>
  <si>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</si>
  <si>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</si>
  <si>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</si>
  <si>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</si>
  <si>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</si>
  <si>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</si>
  <si>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</si>
  <si>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</si>
  <si>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</si>
  <si>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</si>
  <si>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</si>
  <si>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</si>
  <si>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</si>
  <si>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</si>
  <si>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</si>
  <si>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</si>
  <si>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</si>
  <si>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</si>
  <si>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</si>
  <si>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</si>
  <si>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</si>
  <si>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</si>
  <si>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</si>
  <si>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</si>
  <si>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</si>
  <si>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</si>
  <si>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</si>
  <si>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</si>
  <si>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</si>
  <si>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</si>
  <si>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</si>
  <si>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</si>
  <si>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</si>
  <si>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</si>
  <si>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</si>
  <si>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</si>
  <si>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</si>
  <si>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</si>
  <si>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</si>
  <si>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</si>
  <si>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</si>
  <si>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</si>
  <si>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</si>
  <si>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</si>
  <si>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</si>
  <si>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</si>
  <si>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</si>
  <si>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</si>
  <si>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</si>
  <si>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</si>
  <si>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</si>
  <si>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</si>
  <si>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</si>
  <si>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</si>
  <si>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</si>
  <si>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</si>
  <si>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</si>
  <si>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</si>
  <si>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</si>
  <si>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</si>
  <si>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</si>
  <si>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</si>
  <si>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</si>
  <si>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</si>
  <si>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</si>
  <si>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</si>
  <si>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</si>
  <si>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</si>
  <si>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</si>
  <si>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</si>
  <si>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</si>
  <si>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</si>
  <si>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</si>
  <si>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</si>
  <si>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</si>
  <si>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</si>
  <si>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</si>
  <si>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</si>
  <si>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</si>
  <si>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</si>
  <si>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</si>
  <si>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</si>
  <si>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</si>
  <si>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</si>
  <si>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</si>
  <si>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</si>
  <si>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</si>
  <si>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</si>
  <si>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</si>
  <si>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</si>
  <si>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</si>
  <si>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</si>
  <si>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</si>
  <si>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</si>
  <si>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</si>
  <si>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</si>
  <si>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</si>
  <si>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</si>
  <si>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</si>
  <si>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</si>
  <si>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</si>
  <si>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</si>
  <si>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</si>
  <si>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</si>
  <si>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</si>
  <si>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</si>
  <si>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</si>
  <si>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</si>
  <si>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</si>
  <si>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</si>
  <si>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</si>
  <si>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</si>
  <si>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</si>
  <si>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</si>
  <si>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</si>
  <si>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</si>
  <si>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</si>
  <si>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</si>
  <si>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</si>
  <si>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</si>
  <si>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</si>
  <si>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</si>
  <si>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</si>
  <si>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</si>
  <si>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</si>
  <si>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</si>
  <si>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</si>
  <si>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</si>
  <si>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</si>
  <si>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</si>
  <si>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</si>
  <si>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</si>
  <si>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</si>
  <si>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</si>
  <si>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</si>
  <si>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</si>
  <si>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</si>
  <si>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</si>
  <si>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</si>
  <si>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</si>
  <si>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</si>
  <si>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</si>
  <si>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</si>
  <si>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</si>
  <si>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</si>
  <si>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</si>
  <si>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</si>
  <si>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</si>
  <si>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</si>
  <si>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</si>
  <si>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</si>
  <si>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</si>
  <si>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</si>
  <si>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</si>
  <si>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</si>
  <si>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</si>
  <si>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</si>
  <si>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</si>
  <si>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</si>
  <si>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</si>
  <si>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</si>
  <si>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</si>
  <si>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</si>
  <si>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</si>
  <si>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</si>
  <si>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</si>
  <si>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</si>
  <si>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</si>
  <si>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</si>
  <si>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</si>
  <si>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</si>
  <si>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</si>
  <si>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</si>
  <si>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</si>
  <si>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</si>
  <si>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</si>
  <si>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</si>
  <si>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</si>
  <si>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</si>
  <si>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</si>
  <si>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</si>
  <si>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</si>
  <si>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</si>
  <si>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</si>
  <si>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</si>
  <si>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</si>
  <si>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</si>
  <si>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</si>
  <si>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</si>
  <si>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</si>
  <si>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</si>
  <si>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</si>
  <si>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</si>
  <si>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</si>
  <si>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</si>
  <si>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</si>
  <si>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</si>
  <si>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</si>
  <si>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</si>
  <si>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</si>
  <si>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</si>
  <si>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</si>
  <si>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</si>
  <si>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</si>
  <si>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</si>
  <si>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</si>
  <si>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</si>
  <si>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</si>
  <si>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</si>
  <si>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</si>
  <si>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</si>
  <si>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</si>
  <si>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</si>
  <si>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</si>
  <si>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</si>
  <si>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</si>
  <si>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</si>
  <si>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</si>
  <si>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</si>
  <si>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</si>
  <si>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</si>
  <si>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</si>
  <si>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</si>
  <si>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</si>
  <si>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</si>
  <si>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</si>
  <si>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</si>
  <si>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</si>
  <si>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</si>
  <si>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</si>
  <si>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</si>
  <si>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</si>
  <si>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</si>
  <si>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</si>
  <si>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</si>
  <si>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</si>
  <si>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</si>
  <si>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</si>
  <si>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</si>
  <si>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</si>
  <si>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</si>
  <si>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</si>
  <si>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</si>
  <si>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</si>
  <si>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</si>
  <si>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</si>
  <si>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</si>
  <si>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</si>
  <si>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</si>
  <si>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</si>
  <si>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</si>
  <si>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</si>
  <si>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</si>
  <si>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</si>
  <si>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</si>
  <si>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</si>
  <si>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</si>
  <si>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</si>
  <si>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</si>
  <si>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</si>
  <si>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</si>
  <si>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</si>
  <si>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</si>
  <si>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</si>
  <si>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</si>
  <si>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</si>
  <si>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</si>
  <si>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</si>
  <si>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</si>
  <si>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</si>
  <si>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</si>
  <si>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</si>
  <si>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</si>
  <si>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</si>
  <si>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</si>
  <si>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</si>
  <si>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</si>
  <si>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</si>
  <si>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</si>
  <si>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</si>
  <si>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</si>
  <si>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</si>
  <si>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</si>
  <si>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</si>
  <si>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</si>
  <si>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</si>
  <si>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</si>
  <si>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</si>
  <si>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</si>
  <si>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</si>
  <si>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</si>
  <si>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</si>
  <si>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</si>
  <si>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</si>
  <si>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</si>
  <si>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</si>
  <si>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</si>
  <si>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</si>
  <si>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</si>
  <si>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</si>
  <si>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</si>
  <si>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</si>
  <si>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</si>
  <si>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</si>
  <si>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</si>
  <si>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</si>
  <si>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</si>
  <si>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</si>
  <si>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</si>
  <si>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</si>
  <si>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</si>
  <si>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</si>
  <si>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</si>
  <si>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</si>
  <si>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</si>
  <si>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</si>
  <si>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</si>
  <si>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</si>
  <si>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</si>
  <si>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</si>
  <si>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</si>
  <si>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</si>
  <si>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</si>
  <si>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</si>
  <si>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</si>
  <si>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</si>
  <si>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</si>
  <si>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</si>
  <si>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</si>
  <si>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</si>
  <si>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</si>
  <si>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</si>
  <si>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</si>
  <si>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</si>
  <si>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</si>
  <si>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</si>
  <si>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</si>
  <si>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</si>
  <si>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</si>
  <si>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</si>
  <si>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</si>
  <si>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</si>
  <si>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</si>
  <si>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</si>
  <si>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</si>
  <si>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</si>
  <si>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</si>
  <si>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</si>
  <si>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</si>
  <si>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</si>
  <si>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</si>
  <si>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</si>
  <si>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</si>
  <si>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</si>
  <si>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</si>
  <si>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</si>
  <si>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</si>
  <si>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</si>
  <si>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</si>
  <si>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</si>
  <si>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</si>
  <si>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</si>
  <si>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</si>
  <si>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</si>
  <si>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</si>
  <si>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</si>
  <si>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</si>
  <si>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</si>
  <si>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</si>
  <si>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</si>
  <si>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</si>
  <si>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</si>
  <si>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</si>
  <si>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</si>
  <si>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</si>
  <si>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</si>
  <si>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</si>
  <si>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</si>
  <si>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</si>
  <si>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</si>
  <si>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</si>
  <si>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</si>
  <si>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</si>
  <si>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</si>
  <si>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</si>
  <si>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</si>
  <si>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</si>
  <si>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</si>
  <si>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</si>
  <si>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</si>
  <si>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</si>
  <si>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</si>
  <si>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</si>
  <si>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</si>
  <si>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</si>
  <si>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</si>
  <si>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</si>
  <si>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</si>
  <si>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</si>
  <si>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</si>
  <si>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</si>
  <si>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</si>
  <si>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</si>
  <si>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</si>
  <si>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</si>
  <si>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</si>
  <si>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</si>
  <si>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</si>
  <si>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</si>
  <si>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</si>
  <si>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</si>
  <si>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</si>
  <si>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</si>
  <si>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</si>
  <si>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</si>
  <si>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</si>
  <si>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</si>
  <si>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</si>
  <si>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</si>
  <si>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</si>
  <si>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</si>
  <si>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</si>
  <si>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</si>
  <si>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</si>
  <si>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</si>
  <si>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</si>
  <si>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</si>
  <si>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</si>
  <si>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</si>
  <si>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</si>
  <si>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</si>
  <si>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</si>
  <si>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</si>
  <si>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</si>
  <si>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</si>
  <si>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</si>
  <si>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</si>
  <si>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</si>
  <si>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</si>
  <si>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</si>
  <si>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</si>
  <si>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</si>
  <si>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</si>
  <si>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</si>
  <si>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</si>
  <si>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</si>
  <si>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</si>
  <si>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</si>
  <si>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</si>
  <si>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</si>
  <si>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</si>
  <si>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</si>
  <si>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</si>
  <si>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</si>
  <si>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</si>
  <si>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</si>
  <si>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</si>
  <si>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</si>
  <si>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</si>
  <si>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</si>
  <si>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</si>
  <si>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</si>
  <si>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</si>
  <si>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</si>
  <si>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</si>
  <si>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</si>
  <si>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</si>
  <si>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</si>
  <si>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</si>
  <si>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</si>
  <si>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</si>
  <si>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</si>
  <si>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</si>
  <si>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</si>
  <si>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</si>
  <si>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</si>
  <si>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</si>
  <si>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</si>
  <si>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</si>
  <si>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</si>
  <si>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</si>
  <si>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</si>
  <si>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</si>
  <si>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</si>
  <si>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</si>
  <si>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</si>
  <si>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</si>
  <si>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</si>
  <si>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</si>
  <si>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</si>
  <si>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</si>
  <si>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</si>
  <si>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</si>
  <si>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</si>
  <si>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</si>
  <si>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</si>
  <si>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</si>
  <si>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</si>
  <si>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</si>
  <si>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</si>
  <si>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</si>
  <si>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</si>
  <si>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</si>
  <si>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</si>
  <si>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</si>
  <si>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</si>
  <si>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</si>
  <si>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</si>
  <si>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</si>
  <si>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</si>
  <si>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</si>
  <si>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</si>
  <si>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</si>
  <si>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</si>
  <si>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</si>
  <si>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</si>
  <si>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</si>
  <si>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</si>
  <si>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</si>
  <si>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</si>
  <si>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</si>
  <si>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</si>
  <si>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</si>
  <si>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</si>
  <si>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</si>
  <si>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</si>
  <si>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</si>
  <si>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</si>
  <si>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</si>
  <si>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</si>
  <si>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</si>
  <si>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</si>
  <si>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</si>
  <si>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</si>
  <si>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</si>
  <si>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</si>
  <si>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</si>
  <si>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</si>
  <si>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</si>
  <si>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</si>
  <si>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</si>
  <si>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</si>
  <si>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</si>
  <si>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</si>
  <si>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</si>
  <si>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</si>
  <si>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</si>
  <si>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</si>
  <si>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</si>
  <si>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</si>
  <si>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</si>
  <si>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</si>
  <si>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</si>
  <si>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</si>
  <si>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</si>
  <si>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</si>
  <si>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</si>
  <si>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</si>
  <si>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</si>
  <si>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</si>
  <si>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</si>
  <si>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</si>
  <si>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</si>
  <si>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</si>
  <si>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</si>
  <si>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</si>
  <si>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</si>
  <si>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</si>
  <si>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</si>
  <si>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</si>
  <si>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</si>
  <si>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</si>
  <si>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</si>
  <si>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</si>
  <si>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</si>
  <si>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</si>
  <si>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</si>
  <si>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</si>
  <si>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</si>
  <si>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</si>
  <si>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</si>
  <si>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</si>
  <si>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</si>
  <si>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</si>
  <si>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</si>
  <si>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</si>
  <si>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</si>
  <si>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</si>
  <si>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</si>
  <si>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</si>
  <si>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</si>
  <si>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</si>
  <si>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</si>
  <si>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</si>
  <si>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</si>
  <si>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</si>
  <si>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</si>
  <si>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</si>
  <si>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</si>
  <si>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</si>
  <si>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</si>
  <si>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</si>
  <si>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</si>
  <si>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</si>
  <si>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</si>
  <si>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</si>
  <si>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</si>
  <si>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</si>
  <si>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</si>
  <si>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</si>
  <si>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</si>
  <si>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</si>
  <si>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</si>
  <si>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</si>
  <si>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</si>
  <si>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</si>
  <si>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</si>
  <si>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</si>
  <si>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</si>
  <si>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</si>
  <si>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</si>
  <si>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</si>
  <si>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</si>
  <si>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</si>
  <si>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</si>
  <si>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</si>
  <si>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</si>
  <si>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</si>
  <si>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</si>
  <si>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</si>
  <si>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</si>
  <si>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</si>
  <si>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</si>
  <si>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</si>
  <si>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</si>
  <si>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</si>
  <si>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</si>
  <si>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</si>
  <si>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</si>
  <si>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</si>
  <si>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</si>
  <si>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</si>
  <si>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</si>
  <si>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</si>
  <si>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</si>
  <si>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</si>
  <si>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</si>
  <si>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</si>
  <si>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</si>
  <si>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</si>
  <si>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</si>
  <si>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</si>
  <si>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</si>
  <si>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</si>
  <si>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</si>
  <si>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</si>
  <si>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</si>
  <si>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</si>
  <si>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</si>
  <si>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</si>
  <si>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</si>
  <si>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</si>
  <si>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</si>
  <si>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</si>
  <si>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</si>
  <si>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</si>
  <si>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</si>
  <si>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</si>
  <si>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</si>
  <si>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</si>
  <si>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</si>
  <si>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</si>
  <si>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</si>
  <si>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</si>
  <si>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</si>
  <si>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</si>
  <si>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</si>
  <si>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</si>
  <si>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</si>
  <si>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</si>
  <si>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</si>
  <si>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</si>
  <si>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</si>
  <si>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</si>
  <si>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</si>
  <si>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</si>
  <si>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</si>
  <si>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</si>
  <si>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</si>
  <si>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</si>
  <si>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</si>
  <si>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</si>
  <si>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</si>
  <si>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</si>
  <si>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</si>
  <si>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</si>
  <si>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</si>
  <si>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</si>
  <si>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</si>
  <si>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</si>
  <si>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</si>
  <si>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</si>
  <si>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</si>
  <si>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</si>
  <si>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</si>
  <si>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</si>
  <si>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</si>
  <si>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</si>
  <si>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</si>
  <si>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</si>
  <si>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</si>
  <si>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</si>
  <si>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</si>
  <si>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</si>
  <si>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</si>
  <si>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</si>
  <si>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</si>
  <si>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</si>
  <si>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</si>
  <si>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</si>
  <si>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</si>
  <si>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</si>
  <si>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</si>
  <si>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</si>
  <si>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</si>
  <si>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</si>
  <si>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</si>
  <si>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</si>
  <si>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</si>
  <si>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</si>
  <si>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</si>
  <si>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</si>
  <si>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</si>
  <si>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</si>
  <si>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</si>
  <si>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</si>
  <si>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</si>
  <si>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</si>
  <si>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</si>
  <si>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</si>
  <si>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</si>
  <si>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</si>
  <si>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</si>
  <si>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</si>
  <si>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</si>
  <si>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</si>
  <si>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</si>
  <si>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</si>
  <si>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</si>
  <si>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</si>
  <si>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</si>
  <si>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</si>
  <si>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</si>
  <si>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</si>
  <si>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</si>
  <si>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</si>
  <si>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</si>
  <si>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</si>
  <si>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</si>
  <si>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</si>
  <si>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</si>
  <si>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</si>
  <si>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</si>
  <si>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</si>
  <si>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</si>
  <si>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</si>
  <si>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</si>
  <si>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</si>
  <si>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</si>
  <si>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</si>
  <si>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</si>
  <si>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</si>
  <si>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</si>
  <si>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</si>
  <si>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</si>
  <si>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</si>
  <si>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</si>
  <si>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</si>
  <si>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</si>
  <si>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</si>
  <si>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</si>
  <si>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</si>
  <si>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</si>
  <si>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</si>
  <si>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</si>
  <si>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</si>
  <si>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</si>
  <si>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</si>
  <si>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</si>
  <si>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</si>
  <si>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</si>
  <si>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</si>
  <si>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</si>
  <si>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</si>
  <si>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</si>
  <si>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</si>
  <si>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</si>
  <si>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</si>
  <si>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</si>
  <si>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</si>
  <si>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</si>
  <si>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</si>
  <si>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</si>
  <si>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</si>
  <si>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</si>
  <si>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</si>
  <si>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</si>
  <si>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</si>
  <si>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</si>
  <si>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</si>
  <si>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</si>
  <si>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</si>
  <si>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</si>
  <si>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</si>
  <si>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</si>
  <si>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</si>
  <si>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</si>
  <si>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</si>
  <si>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</si>
  <si>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</si>
  <si>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</si>
  <si>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</si>
  <si>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</si>
  <si>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</si>
  <si>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</si>
  <si>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</si>
  <si>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</si>
  <si>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</si>
  <si>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</si>
  <si>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</si>
  <si>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</si>
  <si>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</si>
  <si>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</si>
  <si>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</si>
  <si>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</si>
  <si>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</si>
  <si>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</si>
  <si>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</si>
  <si>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</si>
  <si>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</si>
  <si>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</si>
  <si>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</si>
  <si>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</si>
  <si>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</si>
  <si>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</si>
  <si>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</si>
  <si>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</si>
  <si>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</si>
  <si>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</si>
  <si>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</si>
  <si>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</si>
  <si>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</si>
  <si>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</si>
  <si>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</si>
  <si>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</si>
  <si>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</si>
  <si>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</si>
  <si>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</si>
  <si>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</si>
  <si>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</si>
  <si>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</si>
  <si>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</si>
  <si>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</si>
  <si>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</si>
  <si>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</si>
  <si>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</si>
  <si>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</si>
  <si>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</si>
  <si>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</si>
  <si>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</si>
  <si>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</si>
  <si>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</si>
  <si>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</si>
  <si>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</si>
  <si>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</si>
  <si>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</si>
  <si>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</si>
  <si>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</si>
  <si>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</si>
  <si>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</si>
  <si>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</si>
  <si>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</si>
  <si>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</si>
  <si>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</si>
  <si>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</si>
  <si>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</si>
  <si>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</si>
  <si>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</si>
  <si>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</si>
  <si>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</si>
  <si>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</si>
  <si>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</si>
  <si>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</si>
  <si>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</si>
  <si>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</si>
  <si>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</si>
  <si>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</si>
  <si>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</si>
  <si>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</si>
  <si>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</si>
  <si>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</si>
  <si>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</si>
  <si>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</si>
  <si>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</si>
  <si>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</si>
  <si>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</si>
  <si>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</si>
  <si>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</si>
  <si>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</si>
  <si>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</si>
  <si>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</si>
  <si>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</si>
  <si>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</si>
  <si>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</si>
  <si>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</si>
  <si>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</si>
  <si>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</si>
  <si>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</si>
  <si>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</si>
  <si>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</si>
  <si>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</si>
  <si>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</si>
  <si>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</si>
  <si>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</si>
  <si>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</si>
  <si>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</si>
  <si>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</si>
  <si>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</si>
  <si>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</si>
  <si>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</si>
  <si>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</si>
  <si>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</si>
  <si>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</si>
  <si>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</si>
  <si>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</si>
  <si>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</si>
  <si>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</si>
  <si>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</si>
  <si>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</si>
  <si>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</si>
  <si>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</si>
  <si>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</si>
  <si>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</si>
  <si>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</si>
  <si>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</si>
  <si>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</si>
  <si>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</si>
  <si>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</si>
  <si>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</si>
  <si>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</si>
  <si>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</si>
  <si>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</si>
  <si>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</si>
  <si>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</si>
  <si>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</si>
  <si>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</si>
  <si>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</si>
  <si>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</si>
  <si>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</si>
  <si>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</si>
  <si>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</si>
  <si>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</si>
  <si>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</si>
  <si>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</si>
  <si>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</si>
  <si>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</si>
  <si>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</si>
  <si>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</si>
  <si>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</si>
  <si>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</si>
  <si>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</si>
  <si>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</si>
  <si>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</si>
  <si>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</si>
  <si>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</si>
  <si>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</si>
  <si>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</si>
  <si>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</si>
  <si>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</si>
  <si>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</si>
  <si>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</si>
  <si>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</si>
  <si>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</si>
  <si>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</si>
  <si>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</si>
  <si>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</si>
  <si>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</si>
  <si>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</si>
  <si>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</si>
  <si>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</si>
  <si>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</si>
  <si>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</si>
  <si>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</si>
  <si>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</si>
  <si>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</si>
  <si>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</si>
  <si>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</si>
  <si>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</si>
  <si>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</si>
  <si>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</si>
  <si>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</si>
  <si>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</si>
  <si>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</si>
  <si>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</si>
  <si>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</si>
  <si>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</si>
  <si>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</si>
  <si>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</si>
  <si>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</si>
  <si>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</si>
  <si>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</si>
  <si>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</si>
  <si>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</si>
  <si>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</si>
  <si>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</si>
  <si>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</si>
  <si>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</si>
  <si>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</si>
  <si>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</si>
  <si>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</si>
  <si>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</si>
  <si>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</si>
  <si>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</si>
  <si>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</si>
  <si>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</si>
  <si>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</si>
  <si>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</si>
  <si>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</si>
  <si>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</si>
  <si>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</si>
  <si>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</si>
  <si>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</si>
  <si>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</si>
  <si>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</si>
  <si>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</si>
  <si>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</si>
  <si>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</si>
  <si>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</si>
  <si>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</si>
  <si>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</si>
  <si>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</si>
  <si>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</si>
  <si>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</si>
  <si>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</si>
  <si>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</si>
  <si>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</si>
  <si>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</si>
  <si>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</si>
  <si>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</si>
  <si>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</si>
  <si>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</si>
  <si>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</si>
  <si>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</si>
  <si>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</si>
  <si>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</si>
  <si>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</si>
  <si>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</si>
  <si>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</si>
  <si>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</si>
  <si>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</si>
  <si>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</si>
  <si>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</si>
  <si>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</si>
  <si>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</si>
  <si>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</si>
  <si>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</si>
  <si>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</si>
  <si>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</si>
  <si>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</si>
  <si>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</si>
  <si>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</si>
  <si>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</si>
  <si>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</si>
  <si>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</si>
  <si>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</si>
  <si>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</si>
  <si>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</si>
  <si>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</si>
  <si>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</si>
  <si>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</si>
  <si>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</si>
  <si>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</si>
  <si>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</si>
  <si>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</si>
  <si>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</si>
  <si>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</si>
  <si>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</si>
  <si>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</si>
  <si>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</si>
  <si>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</si>
  <si>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</si>
  <si>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</si>
  <si>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</si>
  <si>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</si>
  <si>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</si>
  <si>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</si>
  <si>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</si>
  <si>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</si>
  <si>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</si>
  <si>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</si>
  <si>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</si>
  <si>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</si>
  <si>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</si>
  <si>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</si>
  <si>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</si>
  <si>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</si>
  <si>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</si>
  <si>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</si>
  <si>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</si>
  <si>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</si>
  <si>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</si>
  <si>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</si>
  <si>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</si>
  <si>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</si>
  <si>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</si>
  <si>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</si>
  <si>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</si>
  <si>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</si>
  <si>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</si>
  <si>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</si>
  <si>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</si>
  <si>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</si>
  <si>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</si>
  <si>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</si>
  <si>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</si>
  <si>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</si>
  <si>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</si>
  <si>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</si>
  <si>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</si>
  <si>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</si>
  <si>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</si>
  <si>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</si>
  <si>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</si>
  <si>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</si>
  <si>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</si>
  <si>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</si>
  <si>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</si>
  <si>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</si>
  <si>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</si>
  <si>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</si>
  <si>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</si>
  <si>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</si>
  <si>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</si>
  <si>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</si>
  <si>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</si>
  <si>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</si>
  <si>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</si>
  <si>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</si>
  <si>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</si>
  <si>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</si>
  <si>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</si>
  <si>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</si>
  <si>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</si>
  <si>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</si>
  <si>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</si>
  <si>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</si>
  <si>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</si>
  <si>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</si>
  <si>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</si>
  <si>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</si>
  <si>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</si>
  <si>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</si>
  <si>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</si>
  <si>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</si>
  <si>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</si>
  <si>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</si>
  <si>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</si>
  <si>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</si>
  <si>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</si>
  <si>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</si>
  <si>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</si>
  <si>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</si>
  <si>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</si>
  <si>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</si>
  <si>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</si>
  <si>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</si>
  <si>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</si>
  <si>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</si>
  <si>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</si>
  <si>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</si>
  <si>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</si>
  <si>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</si>
  <si>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</si>
  <si>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</si>
  <si>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</si>
  <si>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</si>
  <si>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</si>
  <si>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</si>
  <si>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</si>
  <si>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</si>
  <si>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</si>
  <si>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</si>
  <si>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</si>
  <si>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</si>
  <si>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</si>
  <si>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</si>
  <si>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</si>
  <si>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</si>
  <si>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</si>
  <si>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</si>
  <si>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</si>
  <si>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</si>
  <si>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</si>
  <si>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</si>
  <si>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</si>
  <si>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</si>
  <si>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</si>
  <si>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</si>
  <si>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</si>
  <si>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</si>
  <si>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</si>
  <si>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</si>
  <si>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</si>
  <si>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</si>
  <si>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</si>
  <si>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</si>
  <si>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</si>
  <si>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</si>
  <si>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</si>
  <si>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</si>
  <si>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</si>
  <si>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</si>
  <si>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</si>
  <si>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</si>
  <si>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</si>
  <si>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</si>
  <si>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</si>
  <si>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</si>
  <si>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</si>
  <si>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</si>
  <si>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</si>
  <si>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</si>
  <si>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</si>
  <si>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</si>
  <si>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</si>
  <si>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</si>
  <si>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</si>
  <si>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</si>
  <si>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</si>
  <si>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</si>
  <si>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</si>
  <si>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</si>
  <si>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</si>
  <si>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</si>
  <si>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</si>
  <si>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</si>
  <si>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</si>
  <si>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</si>
  <si>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</si>
  <si>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</si>
  <si>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</si>
  <si>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</si>
  <si>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</si>
  <si>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</si>
  <si>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</si>
  <si>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</si>
  <si>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</si>
  <si>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</si>
  <si>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</si>
  <si>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</si>
  <si>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</si>
  <si>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</si>
  <si>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</si>
  <si>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</si>
  <si>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</si>
  <si>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</si>
  <si>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</si>
  <si>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</si>
  <si>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</si>
  <si>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</si>
  <si>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</si>
  <si>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</si>
  <si>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</si>
  <si>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</si>
  <si>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</si>
  <si>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</si>
  <si>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</si>
  <si>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</si>
  <si>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</si>
  <si>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</si>
  <si>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</si>
  <si>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</si>
  <si>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</si>
  <si>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</si>
  <si>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</si>
  <si>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</si>
  <si>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</si>
  <si>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</si>
  <si>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</si>
  <si>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</si>
  <si>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</si>
  <si>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</si>
  <si>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</si>
  <si>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</si>
  <si>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</si>
  <si>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</si>
  <si>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</si>
  <si>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</si>
  <si>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</si>
  <si>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</si>
  <si>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</si>
  <si>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</si>
  <si>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</si>
  <si>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</si>
  <si>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</si>
  <si>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</si>
  <si>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</si>
  <si>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</si>
  <si>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</si>
  <si>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</si>
  <si>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</si>
  <si>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</si>
  <si>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</si>
  <si>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</si>
  <si>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</si>
  <si>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</si>
  <si>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</si>
  <si>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</si>
  <si>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</si>
  <si>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</si>
  <si>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</si>
  <si>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</si>
  <si>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</si>
  <si>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</si>
  <si>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</si>
  <si>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</si>
  <si>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</si>
  <si>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</si>
  <si>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</si>
  <si>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</si>
  <si>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</si>
  <si>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</si>
  <si>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</si>
  <si>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</si>
  <si>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</si>
  <si>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</si>
  <si>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</si>
  <si>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</si>
  <si>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</si>
  <si>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</si>
  <si>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</si>
  <si>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</si>
  <si>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</si>
  <si>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</si>
  <si>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</si>
  <si>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</si>
  <si>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</si>
  <si>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</si>
  <si>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</si>
  <si>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</si>
  <si>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</si>
  <si>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</si>
  <si>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</si>
  <si>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</si>
  <si>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</si>
  <si>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</si>
  <si>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</si>
  <si>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</si>
  <si>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</si>
  <si>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</si>
  <si>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</si>
  <si>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</si>
  <si>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</si>
  <si>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</si>
  <si>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</si>
  <si>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</si>
  <si>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</si>
  <si>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</si>
  <si>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</si>
  <si>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</si>
  <si>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</si>
  <si>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</si>
  <si>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</si>
  <si>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</si>
  <si>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</si>
  <si>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</si>
  <si>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</si>
  <si>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</si>
  <si>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</si>
  <si>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</si>
  <si>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</si>
  <si>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</si>
  <si>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</si>
  <si>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</si>
  <si>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</si>
  <si>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</si>
  <si>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</si>
  <si>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</si>
  <si>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</si>
  <si>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</si>
  <si>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</si>
  <si>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</si>
  <si>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</si>
  <si>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</si>
  <si>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</si>
  <si>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</si>
  <si>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</si>
  <si>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</si>
  <si>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</si>
  <si>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</si>
  <si>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</si>
  <si>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</si>
  <si>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</si>
  <si>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</si>
  <si>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</si>
  <si>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</si>
  <si>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</si>
  <si>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</si>
  <si>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</si>
  <si>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</si>
  <si>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</si>
  <si>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</si>
  <si>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</si>
  <si>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</si>
  <si>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</si>
  <si>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</si>
  <si>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</si>
  <si>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</si>
  <si>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</si>
  <si>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</si>
  <si>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</si>
  <si>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</si>
  <si>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</si>
  <si>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</si>
  <si>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</si>
  <si>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</si>
  <si>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</si>
  <si>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</si>
  <si>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</si>
  <si>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</si>
  <si>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</si>
  <si>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</si>
  <si>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</si>
  <si>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</si>
  <si>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</si>
  <si>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</si>
  <si>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</si>
  <si>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</si>
  <si>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</si>
  <si>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</si>
  <si>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</si>
  <si>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</si>
  <si>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</si>
  <si>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</si>
  <si>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</si>
  <si>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</si>
  <si>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</si>
  <si>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</si>
  <si>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</si>
  <si>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</si>
  <si>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</si>
  <si>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</si>
  <si>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</si>
  <si>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</si>
  <si>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</si>
  <si>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</si>
  <si>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</si>
  <si>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</si>
  <si>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</si>
  <si>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</si>
  <si>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</si>
  <si>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</si>
  <si>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</si>
  <si>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</si>
  <si>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</si>
  <si>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</si>
  <si>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</si>
  <si>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</si>
  <si>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</si>
  <si>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</si>
  <si>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</si>
  <si>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</si>
  <si>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</si>
  <si>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</si>
  <si>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</si>
  <si>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</si>
  <si>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</si>
  <si>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</si>
  <si>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</si>
  <si>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</si>
  <si>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</si>
  <si>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</si>
  <si>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</si>
  <si>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</si>
  <si>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</si>
  <si>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</si>
  <si>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</si>
  <si>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</si>
  <si>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</si>
  <si>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</si>
  <si>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</si>
  <si>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</si>
  <si>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</si>
  <si>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</si>
  <si>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</si>
  <si>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</si>
  <si>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</si>
  <si>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</si>
  <si>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</si>
  <si>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</si>
  <si>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</si>
  <si>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</si>
  <si>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</si>
  <si>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</si>
  <si>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</si>
  <si>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</si>
  <si>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</si>
  <si>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</si>
  <si>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</si>
  <si>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</si>
  <si>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</si>
  <si>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</si>
  <si>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</si>
  <si>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</si>
  <si>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</si>
  <si>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</si>
  <si>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</si>
  <si>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</si>
  <si>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</si>
  <si>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</si>
  <si>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</si>
  <si>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</si>
  <si>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</si>
  <si>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</si>
  <si>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</si>
  <si>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</si>
  <si>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</si>
  <si>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</si>
  <si>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</si>
  <si>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</si>
  <si>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</si>
  <si>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</si>
  <si>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</si>
  <si>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</si>
  <si>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</si>
  <si>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</si>
  <si>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</si>
  <si>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</si>
  <si>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</si>
  <si>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</si>
  <si>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</si>
  <si>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</si>
  <si>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</si>
  <si>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</si>
  <si>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</si>
  <si>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</si>
  <si>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</si>
  <si>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</si>
  <si>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</si>
  <si>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</si>
  <si>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</si>
  <si>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</si>
  <si>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</si>
  <si>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</si>
  <si>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</si>
  <si>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</si>
  <si>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</si>
  <si>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</si>
  <si>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</si>
  <si>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</si>
  <si>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</si>
  <si>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</si>
  <si>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</si>
  <si>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</si>
  <si>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</si>
  <si>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</si>
  <si>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</si>
  <si>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</si>
  <si>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</si>
  <si>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</si>
  <si>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</si>
  <si>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</si>
  <si>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</si>
  <si>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</si>
  <si>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</si>
  <si>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</si>
  <si>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</si>
  <si>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</si>
  <si>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</si>
  <si>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</si>
  <si>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</si>
  <si>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</si>
  <si>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</si>
  <si>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</si>
  <si>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</si>
  <si>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</si>
  <si>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</si>
  <si>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</si>
  <si>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</si>
  <si>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</si>
  <si>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</si>
  <si>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</si>
  <si>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</si>
  <si>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</si>
  <si>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</si>
  <si>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</si>
  <si>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</si>
  <si>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</si>
  <si>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</si>
  <si>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</si>
  <si>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</si>
  <si>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</si>
  <si>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</si>
  <si>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</si>
  <si>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</si>
  <si>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</si>
  <si>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</si>
  <si>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</si>
  <si>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</si>
  <si>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</si>
  <si>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</si>
  <si>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</si>
  <si>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</si>
  <si>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</si>
  <si>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</si>
  <si>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</si>
  <si>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</si>
  <si>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</si>
  <si>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</si>
  <si>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</si>
  <si>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</si>
  <si>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</si>
  <si>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</si>
  <si>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</si>
  <si>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</si>
  <si>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</si>
  <si>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</si>
  <si>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</si>
  <si>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</si>
  <si>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</si>
  <si>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</si>
  <si>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</si>
  <si>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</si>
  <si>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</si>
  <si>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</si>
  <si>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</si>
  <si>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</si>
  <si>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</si>
  <si>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</si>
  <si>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</si>
  <si>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</si>
  <si>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</si>
  <si>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</si>
  <si>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</si>
  <si>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</si>
  <si>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</si>
  <si>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</si>
  <si>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</si>
  <si>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</si>
  <si>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</si>
  <si>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</si>
  <si>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</si>
  <si>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</si>
  <si>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</si>
  <si>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</si>
  <si>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</si>
  <si>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</si>
  <si>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</si>
  <si>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</si>
  <si>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</si>
  <si>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</si>
  <si>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</si>
  <si>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</si>
  <si>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</si>
  <si>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</si>
  <si>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</si>
  <si>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</si>
  <si>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</si>
  <si>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</si>
  <si>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</si>
  <si>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</si>
  <si>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</si>
  <si>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</si>
  <si>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</si>
  <si>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</si>
  <si>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</si>
  <si>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</si>
  <si>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</si>
  <si>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</si>
  <si>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</si>
  <si>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</si>
  <si>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</si>
  <si>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</si>
  <si>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</si>
  <si>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</si>
  <si>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</si>
  <si>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</si>
  <si>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</si>
  <si>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</si>
  <si>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</si>
  <si>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</si>
  <si>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</si>
  <si>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</si>
  <si>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</si>
  <si>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</si>
  <si>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</si>
  <si>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</si>
  <si>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</si>
  <si>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</si>
  <si>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</si>
  <si>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</si>
  <si>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</si>
  <si>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</si>
  <si>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</si>
  <si>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</si>
  <si>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</si>
  <si>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</si>
  <si>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</si>
  <si>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</si>
  <si>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</si>
  <si>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</si>
  <si>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</si>
  <si>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</si>
  <si>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</si>
  <si>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</si>
  <si>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</si>
  <si>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</si>
  <si>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</si>
  <si>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</si>
  <si>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</si>
  <si>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</si>
  <si>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</si>
  <si>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</si>
  <si>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</si>
  <si>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</si>
  <si>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</si>
  <si>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</si>
  <si>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</si>
  <si>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</si>
  <si>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</si>
  <si>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</si>
  <si>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</si>
  <si>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</si>
  <si>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</si>
  <si>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</si>
  <si>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</si>
  <si>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</si>
  <si>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</si>
  <si>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</si>
  <si>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</si>
  <si>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</si>
  <si>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</si>
  <si>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</si>
  <si>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</si>
  <si>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</si>
  <si>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</si>
  <si>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</si>
  <si>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</si>
  <si>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</si>
  <si>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</si>
  <si>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</si>
  <si>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</si>
  <si>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</si>
  <si>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</si>
  <si>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</si>
  <si>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</si>
  <si>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</si>
  <si>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</si>
  <si>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</si>
  <si>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</si>
  <si>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</si>
  <si>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</si>
  <si>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</si>
  <si>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</si>
  <si>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</si>
  <si>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</si>
  <si>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</si>
  <si>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</si>
  <si>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</si>
  <si>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</si>
  <si>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</si>
  <si>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</si>
  <si>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</si>
  <si>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</si>
  <si>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</si>
  <si>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</si>
  <si>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</si>
  <si>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</si>
  <si>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</si>
  <si>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</si>
  <si>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</si>
  <si>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</si>
  <si>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</si>
  <si>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</si>
  <si>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</si>
  <si>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</si>
  <si>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</si>
  <si>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</si>
  <si>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</si>
  <si>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</si>
  <si>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</si>
  <si>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</si>
  <si>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</si>
  <si>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</si>
  <si>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</si>
  <si>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</si>
  <si>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</si>
  <si>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</si>
  <si>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</si>
  <si>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</si>
  <si>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</si>
  <si>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</si>
  <si>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</si>
  <si>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</si>
  <si>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</si>
  <si>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</si>
  <si>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</si>
  <si>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</si>
  <si>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</si>
  <si>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</si>
  <si>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</si>
  <si>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</si>
  <si>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</si>
  <si>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</si>
  <si>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</si>
  <si>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</si>
  <si>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</si>
  <si>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</si>
  <si>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</si>
  <si>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</si>
  <si>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</si>
  <si>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</si>
  <si>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</si>
  <si>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</si>
  <si>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</si>
  <si>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</si>
  <si>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</si>
  <si>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</si>
  <si>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</si>
  <si>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</si>
  <si>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</si>
  <si>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</si>
  <si>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</si>
  <si>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</si>
  <si>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</si>
  <si>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</si>
  <si>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</si>
  <si>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</si>
  <si>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</si>
  <si>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</si>
  <si>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</si>
  <si>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</si>
  <si>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</si>
  <si>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</si>
  <si>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</si>
  <si>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</si>
  <si>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</si>
  <si>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</si>
  <si>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</si>
  <si>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</si>
  <si>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</si>
  <si>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</si>
  <si>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</si>
  <si>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</si>
  <si>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</si>
  <si>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</si>
  <si>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</si>
  <si>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</si>
  <si>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</si>
  <si>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</si>
  <si>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</si>
  <si>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</si>
  <si>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</si>
  <si>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</si>
  <si>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</si>
  <si>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</si>
  <si>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</si>
  <si>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</si>
  <si>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</si>
  <si>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</si>
  <si>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</si>
  <si>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</si>
  <si>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</si>
  <si>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</si>
  <si>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</si>
  <si>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</si>
  <si>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</si>
  <si>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</si>
  <si>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</si>
  <si>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</si>
  <si>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</si>
  <si>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</si>
  <si>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</si>
  <si>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</si>
  <si>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</si>
  <si>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</si>
  <si>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</si>
  <si>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</si>
  <si>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</si>
  <si>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</si>
  <si>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</si>
  <si>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</si>
  <si>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</si>
  <si>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</si>
  <si>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</si>
  <si>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</si>
  <si>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</si>
  <si>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</si>
  <si>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</si>
  <si>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</si>
  <si>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</si>
  <si>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</si>
  <si>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</si>
  <si>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</si>
  <si>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</si>
  <si>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</si>
  <si>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</si>
  <si>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</si>
  <si>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</si>
  <si>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</si>
  <si>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</si>
  <si>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</si>
  <si>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</si>
  <si>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</si>
  <si>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</si>
  <si>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</si>
  <si>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</si>
  <si>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</si>
  <si>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</si>
  <si>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</si>
  <si>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</si>
  <si>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</si>
  <si>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</si>
  <si>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</si>
  <si>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</si>
  <si>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</si>
  <si>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</si>
  <si>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</si>
  <si>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</si>
  <si>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</si>
  <si>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</si>
  <si>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</si>
  <si>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</si>
  <si>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</si>
  <si>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</si>
  <si>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</si>
  <si>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</si>
  <si>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</si>
  <si>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</si>
  <si>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</si>
  <si>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</si>
  <si>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</si>
  <si>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</si>
  <si>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</si>
  <si>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</si>
  <si>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</si>
  <si>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</si>
  <si>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</si>
  <si>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</si>
  <si>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</si>
  <si>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</si>
  <si>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</si>
  <si>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</si>
  <si>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</si>
  <si>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</si>
  <si>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</si>
  <si>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</si>
  <si>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</si>
  <si>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</si>
  <si>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</si>
  <si>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</si>
  <si>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</si>
  <si>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</si>
  <si>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</si>
  <si>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</si>
  <si>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</si>
  <si>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</si>
  <si>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</si>
  <si>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</si>
  <si>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</si>
  <si>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</si>
  <si>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</si>
  <si>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</si>
  <si>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</si>
  <si>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</si>
  <si>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</si>
  <si>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</si>
  <si>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</si>
  <si>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</si>
  <si>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</si>
  <si>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</si>
  <si>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</si>
  <si>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</si>
  <si>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</si>
  <si>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</si>
  <si>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</si>
  <si>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</si>
  <si>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</si>
  <si>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</si>
  <si>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</si>
  <si>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</si>
  <si>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</si>
  <si>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</si>
  <si>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</si>
  <si>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</si>
  <si>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</si>
  <si>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</si>
  <si>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</si>
  <si>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</si>
  <si>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</si>
  <si>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</si>
  <si>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</si>
  <si>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</si>
  <si>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</si>
  <si>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</si>
  <si>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</si>
  <si>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</si>
  <si>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</si>
  <si>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</si>
  <si>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</si>
  <si>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</si>
  <si>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</si>
  <si>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</si>
  <si>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</si>
  <si>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</si>
  <si>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</si>
  <si>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</si>
  <si>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</si>
  <si>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</si>
  <si>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</si>
  <si>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</si>
  <si>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</si>
  <si>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</si>
  <si>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</si>
  <si>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</si>
  <si>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</si>
  <si>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</si>
  <si>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</si>
  <si>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</si>
  <si>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</si>
  <si>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</si>
  <si>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</si>
  <si>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</si>
  <si>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</si>
  <si>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</si>
  <si>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</si>
  <si>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</si>
  <si>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</si>
  <si>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</si>
  <si>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</si>
  <si>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</si>
  <si>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</si>
  <si>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</si>
  <si>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</si>
  <si>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</si>
  <si>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</si>
  <si>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</si>
  <si>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</si>
  <si>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</si>
  <si>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</si>
  <si>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</si>
  <si>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</si>
  <si>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</si>
  <si>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</si>
  <si>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</si>
  <si>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</si>
  <si>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</si>
  <si>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</si>
  <si>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</si>
  <si>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</si>
  <si>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</si>
  <si>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</si>
  <si>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</si>
  <si>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</si>
  <si>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</si>
  <si>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</si>
  <si>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</si>
  <si>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</si>
  <si>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</si>
  <si>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</si>
  <si>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</si>
  <si>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</si>
  <si>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</si>
  <si>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</si>
  <si>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</si>
  <si>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</si>
  <si>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</si>
  <si>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</si>
  <si>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</si>
  <si>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</si>
  <si>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</si>
  <si>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</si>
  <si>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</si>
  <si>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</si>
  <si>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</si>
  <si>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</si>
  <si>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</si>
  <si>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</si>
  <si>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</si>
  <si>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</si>
  <si>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</si>
  <si>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</si>
  <si>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</si>
  <si>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</si>
  <si>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</si>
  <si>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</si>
  <si>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</si>
  <si>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</si>
  <si>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</si>
  <si>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</si>
  <si>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</si>
  <si>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</si>
  <si>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</si>
  <si>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</si>
  <si>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</si>
  <si>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</si>
  <si>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</si>
  <si>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</si>
  <si>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</si>
  <si>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</si>
  <si>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</si>
  <si>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</si>
  <si>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</si>
  <si>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</si>
  <si>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</si>
  <si>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</si>
  <si>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</si>
  <si>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</si>
  <si>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</si>
  <si>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</si>
  <si>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</si>
  <si>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</si>
  <si>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</si>
  <si>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</si>
  <si>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</si>
  <si>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</si>
  <si>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</si>
  <si>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</si>
  <si>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</si>
  <si>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</si>
  <si>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</si>
  <si>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</si>
  <si>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</si>
  <si>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</si>
  <si>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</si>
  <si>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</si>
  <si>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</si>
  <si>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</si>
  <si>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</si>
  <si>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</si>
  <si>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</si>
  <si>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</si>
  <si>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</si>
  <si>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</si>
  <si>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</si>
  <si>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</si>
  <si>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</si>
  <si>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</si>
  <si>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</si>
  <si>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</si>
  <si>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</si>
  <si>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</si>
  <si>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</si>
  <si>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</si>
  <si>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</si>
  <si>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</si>
  <si>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</si>
  <si>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</si>
  <si>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</si>
  <si>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</si>
  <si>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</si>
  <si>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</si>
  <si>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</si>
  <si>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</si>
  <si>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</si>
  <si>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</si>
  <si>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</si>
  <si>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</si>
  <si>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</si>
  <si>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</si>
  <si>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</si>
  <si>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</si>
  <si>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</si>
  <si>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</si>
  <si>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</si>
  <si>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</si>
  <si>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</si>
  <si>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</si>
  <si>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</si>
  <si>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</si>
  <si>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</si>
  <si>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</si>
  <si>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</si>
  <si>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</si>
  <si>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</si>
  <si>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</si>
  <si>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</si>
  <si>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</si>
  <si>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</si>
  <si>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</si>
  <si>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</si>
  <si>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</si>
  <si>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</si>
  <si>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</si>
  <si>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</si>
  <si>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</si>
  <si>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</si>
  <si>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</si>
  <si>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</si>
  <si>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</si>
  <si>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</si>
  <si>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</si>
  <si>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</si>
  <si>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</si>
  <si>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</si>
  <si>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</si>
  <si>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</si>
  <si>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</si>
  <si>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</si>
  <si>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</si>
  <si>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</si>
  <si>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</si>
  <si>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</si>
  <si>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</si>
  <si>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</si>
  <si>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</si>
  <si>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</si>
  <si>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</si>
  <si>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</si>
  <si>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</si>
  <si>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</si>
  <si>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</si>
  <si>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</si>
  <si>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</si>
  <si>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</si>
  <si>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</si>
  <si>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</si>
  <si>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</si>
  <si>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</si>
  <si>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</si>
  <si>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</si>
  <si>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</si>
  <si>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</si>
  <si>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</si>
  <si>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</si>
  <si>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</si>
  <si>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</si>
  <si>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</si>
  <si>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</si>
  <si>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</si>
  <si>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</si>
  <si>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</si>
  <si>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</si>
  <si>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</si>
  <si>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</si>
  <si>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</si>
  <si>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</si>
  <si>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</si>
  <si>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</si>
  <si>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</si>
  <si>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</si>
  <si>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</si>
  <si>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</si>
  <si>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</si>
  <si>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</si>
  <si>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</si>
  <si>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</si>
  <si>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</si>
  <si>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</si>
  <si>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</si>
  <si>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</si>
  <si>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</si>
  <si>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</si>
  <si>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</si>
  <si>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</si>
  <si>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</si>
  <si>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</si>
  <si>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</si>
  <si>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</si>
  <si>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</si>
  <si>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</si>
  <si>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</si>
  <si>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</si>
  <si>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</si>
  <si>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</si>
  <si>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</si>
  <si>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</si>
  <si>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</si>
  <si>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</si>
  <si>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</si>
  <si>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</si>
  <si>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</si>
  <si>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</si>
  <si>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</si>
  <si>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</si>
  <si>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</si>
  <si>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</si>
  <si>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</si>
  <si>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</si>
  <si>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</si>
  <si>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</si>
  <si>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</si>
  <si>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</si>
  <si>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</si>
  <si>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</si>
  <si>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</si>
  <si>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</si>
  <si>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</si>
  <si>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</si>
  <si>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</si>
  <si>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</si>
  <si>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</si>
  <si>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</si>
  <si>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</si>
  <si>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</si>
  <si>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</si>
  <si>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</si>
  <si>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</si>
  <si>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</si>
  <si>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</si>
  <si>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</si>
  <si>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</si>
  <si>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</si>
  <si>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</si>
  <si>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</si>
  <si>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</si>
  <si>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</si>
  <si>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</si>
  <si>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</si>
  <si>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</si>
  <si>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</si>
  <si>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</si>
  <si>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</si>
  <si>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</si>
  <si>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</si>
  <si>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</si>
  <si>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</si>
  <si>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</si>
  <si>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</si>
  <si>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</si>
  <si>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</si>
  <si>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</si>
  <si>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</si>
  <si>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</si>
  <si>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</si>
  <si>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</si>
  <si>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</si>
  <si>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</si>
  <si>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</si>
  <si>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</si>
  <si>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</si>
  <si>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</si>
  <si>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</si>
  <si>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</si>
  <si>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</si>
  <si>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</si>
  <si>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</si>
  <si>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</si>
  <si>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</si>
  <si>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</si>
  <si>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</si>
  <si>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</si>
  <si>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</si>
  <si>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</si>
  <si>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</si>
  <si>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</si>
  <si>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</si>
  <si>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</si>
  <si>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</si>
  <si>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</si>
  <si>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</si>
  <si>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</si>
  <si>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</si>
  <si>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</si>
  <si>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</si>
  <si>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</si>
  <si>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</si>
  <si>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</si>
  <si>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</si>
  <si>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</si>
  <si>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</si>
  <si>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</si>
  <si>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</si>
  <si>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</si>
  <si>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</si>
  <si>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</si>
  <si>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</si>
  <si>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</si>
  <si>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</si>
  <si>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</si>
  <si>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</si>
  <si>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</si>
  <si>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</si>
  <si>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</si>
  <si>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</si>
  <si>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</si>
  <si>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</si>
  <si>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</si>
  <si>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</si>
  <si>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</si>
  <si>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</si>
  <si>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</si>
  <si>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</si>
  <si>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</si>
  <si>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</si>
  <si>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</si>
  <si>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</si>
  <si>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</si>
  <si>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</si>
  <si>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</si>
  <si>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</si>
  <si>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</si>
  <si>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</si>
  <si>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</si>
  <si>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</si>
  <si>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</si>
  <si>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</si>
  <si>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</si>
  <si>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</si>
  <si>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</si>
  <si>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</si>
  <si>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</si>
  <si>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</si>
  <si>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</si>
  <si>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</si>
  <si>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</si>
  <si>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</si>
  <si>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</si>
  <si>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</si>
  <si>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</si>
  <si>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</si>
  <si>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</si>
  <si>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</si>
  <si>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</si>
  <si>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</si>
  <si>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</si>
  <si>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</si>
  <si>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</si>
  <si>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</si>
  <si>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</si>
  <si>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</si>
  <si>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</si>
  <si>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</si>
  <si>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</si>
  <si>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</si>
  <si>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</si>
  <si>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</si>
  <si>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</si>
  <si>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</si>
  <si>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</si>
  <si>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</si>
  <si>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</si>
  <si>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</si>
  <si>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</si>
  <si>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</si>
  <si>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</si>
  <si>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</si>
  <si>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</si>
  <si>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</si>
  <si>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</si>
  <si>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</si>
  <si>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</si>
  <si>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</si>
  <si>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</si>
  <si>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</si>
  <si>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</si>
  <si>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</si>
  <si>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</si>
  <si>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</si>
  <si>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</si>
  <si>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</si>
  <si>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</si>
  <si>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</si>
  <si>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</si>
  <si>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</si>
  <si>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</si>
  <si>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</si>
  <si>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</si>
  <si>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</si>
  <si>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</si>
  <si>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</si>
  <si>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</si>
  <si>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</si>
  <si>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</si>
  <si>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</si>
  <si>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</si>
  <si>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</si>
  <si>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</si>
  <si>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</si>
  <si>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</si>
  <si>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</si>
  <si>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</si>
  <si>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</si>
  <si>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</si>
  <si>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</si>
  <si>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</si>
  <si>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</si>
  <si>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</si>
  <si>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</si>
  <si>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</si>
  <si>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</si>
  <si>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</si>
  <si>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</si>
  <si>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</si>
  <si>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</si>
  <si>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</si>
  <si>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</si>
  <si>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</si>
  <si>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</si>
  <si>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</si>
  <si>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</si>
  <si>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</si>
  <si>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</si>
  <si>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</si>
  <si>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</si>
  <si>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</si>
  <si>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</si>
  <si>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</si>
  <si>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</si>
  <si>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</si>
  <si>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</si>
  <si>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</si>
  <si>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</si>
  <si>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</si>
  <si>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</si>
  <si>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</si>
  <si>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</si>
  <si>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</si>
  <si>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</si>
  <si>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</si>
  <si>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</si>
  <si>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</si>
  <si>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</si>
  <si>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</si>
  <si>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</si>
  <si>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</si>
  <si>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</si>
  <si>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</si>
  <si>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</si>
  <si>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</si>
  <si>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</si>
  <si>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</si>
  <si>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</si>
  <si>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</si>
  <si>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</si>
  <si>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</si>
  <si>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</si>
  <si>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</si>
  <si>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</si>
  <si>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</si>
  <si>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</si>
  <si>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</si>
  <si>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</si>
  <si>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</si>
  <si>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</si>
  <si>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</si>
  <si>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</si>
  <si>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</si>
  <si>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</si>
  <si>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</si>
  <si>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</si>
  <si>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</si>
  <si>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</si>
  <si>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</si>
  <si>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</si>
  <si>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</si>
  <si>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</si>
  <si>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</si>
  <si>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</si>
  <si>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</si>
  <si>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</si>
  <si>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</si>
  <si>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</si>
  <si>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</si>
  <si>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</si>
  <si>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</si>
  <si>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</si>
  <si>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</si>
  <si>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</si>
  <si>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</si>
  <si>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</si>
  <si>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</si>
  <si>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</si>
  <si>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</si>
  <si>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</si>
  <si>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</si>
  <si>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</si>
  <si>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</si>
  <si>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</si>
  <si>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</si>
  <si>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</si>
  <si>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</si>
  <si>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</si>
  <si>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</si>
  <si>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</si>
  <si>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</si>
  <si>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</si>
  <si>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</si>
  <si>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</si>
  <si>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</si>
  <si>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</si>
  <si>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</si>
  <si>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</si>
  <si>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</si>
  <si>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</si>
  <si>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</si>
  <si>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</si>
  <si>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</si>
  <si>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</si>
  <si>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</si>
  <si>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</si>
  <si>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</si>
  <si>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</si>
  <si>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</si>
  <si>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</si>
  <si>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</si>
  <si>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</si>
  <si>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</si>
  <si>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</si>
  <si>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</si>
  <si>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</si>
  <si>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</si>
  <si>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</si>
  <si>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</si>
  <si>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</si>
  <si>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</si>
  <si>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</si>
  <si>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</si>
  <si>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</si>
  <si>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</si>
  <si>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</si>
  <si>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</si>
  <si>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</si>
  <si>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</si>
  <si>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</si>
  <si>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</si>
  <si>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</si>
  <si>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</si>
  <si>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</si>
  <si>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</si>
  <si>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</si>
  <si>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</si>
  <si>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</si>
  <si>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</si>
  <si>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</si>
  <si>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</si>
  <si>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</si>
  <si>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</si>
  <si>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</si>
  <si>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</si>
  <si>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</si>
  <si>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</si>
  <si>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</si>
  <si>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</si>
  <si>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</si>
  <si>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</si>
  <si>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</si>
  <si>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</si>
  <si>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</si>
  <si>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</si>
  <si>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</si>
  <si>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</si>
  <si>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</si>
  <si>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</si>
  <si>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</si>
  <si>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</si>
  <si>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</si>
  <si>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</si>
  <si>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</si>
  <si>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</si>
  <si>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</si>
  <si>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</si>
  <si>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</si>
  <si>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</si>
  <si>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</si>
  <si>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</si>
  <si>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</si>
  <si>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</si>
  <si>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</si>
  <si>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</si>
  <si>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</si>
  <si>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</si>
  <si>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</si>
  <si>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</si>
  <si>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</si>
  <si>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</si>
  <si>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</si>
  <si>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</si>
  <si>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</si>
  <si>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</si>
  <si>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</si>
  <si>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</si>
  <si>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</si>
  <si>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</si>
  <si>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</si>
  <si>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</si>
  <si>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</si>
  <si>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</si>
  <si>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</si>
  <si>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</si>
  <si>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</si>
  <si>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</si>
  <si>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</si>
  <si>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</si>
  <si>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</si>
  <si>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</si>
  <si>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</si>
  <si>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</si>
  <si>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</si>
  <si>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</si>
  <si>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</si>
  <si>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</si>
  <si>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</si>
  <si>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</si>
  <si>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</si>
  <si>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</si>
  <si>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</si>
  <si>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</si>
  <si>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</si>
  <si>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</si>
  <si>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</si>
  <si>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</si>
  <si>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</si>
  <si>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</si>
  <si>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</si>
  <si>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</si>
  <si>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</si>
  <si>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</si>
  <si>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</si>
  <si>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</si>
  <si>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</si>
  <si>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</si>
  <si>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</si>
  <si>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</si>
  <si>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</si>
  <si>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</si>
  <si>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</si>
  <si>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</si>
  <si>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</si>
  <si>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</si>
  <si>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</si>
  <si>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</si>
  <si>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</si>
  <si>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</si>
  <si>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</si>
  <si>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</si>
  <si>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</si>
  <si>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</si>
  <si>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</si>
  <si>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</si>
  <si>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</si>
  <si>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</si>
  <si>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</si>
  <si>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</si>
  <si>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</si>
  <si>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</si>
  <si>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</si>
  <si>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</si>
  <si>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</si>
  <si>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</si>
  <si>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</si>
  <si>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</si>
  <si>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</si>
  <si>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</si>
  <si>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</si>
  <si>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</si>
  <si>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</si>
  <si>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</si>
  <si>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</si>
  <si>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</si>
  <si>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</si>
  <si>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</si>
  <si>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</si>
  <si>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</si>
  <si>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</si>
  <si>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</si>
  <si>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</si>
  <si>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</si>
  <si>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</si>
  <si>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</si>
  <si>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</si>
  <si>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</si>
  <si>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</si>
  <si>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</si>
  <si>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</si>
  <si>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</si>
  <si>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</si>
  <si>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</si>
  <si>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</si>
  <si>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</si>
  <si>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</si>
  <si>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</si>
  <si>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</si>
  <si>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</si>
  <si>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</si>
  <si>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</si>
  <si>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</si>
  <si>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</si>
  <si>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</si>
  <si>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</si>
  <si>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</si>
  <si>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</si>
  <si>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</si>
  <si>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</si>
  <si>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</si>
  <si>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</si>
  <si>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</si>
  <si>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</si>
  <si>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</si>
  <si>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</si>
  <si>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</si>
  <si>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</si>
  <si>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</si>
  <si>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</si>
  <si>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</si>
  <si>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</si>
  <si>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</si>
  <si>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</si>
  <si>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</si>
  <si>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</si>
  <si>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</si>
  <si>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</si>
  <si>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</si>
  <si>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</si>
  <si>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</si>
  <si>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</si>
  <si>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</si>
  <si>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</si>
  <si>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</si>
  <si>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</si>
  <si>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</si>
  <si>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</si>
  <si>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</si>
  <si>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</si>
  <si>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</si>
  <si>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</si>
  <si>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</si>
  <si>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</si>
  <si>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</si>
  <si>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</si>
  <si>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</si>
  <si>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</si>
  <si>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</si>
  <si>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</si>
  <si>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</si>
  <si>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</si>
  <si>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</si>
  <si>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</si>
  <si>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</si>
  <si>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</si>
  <si>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</si>
  <si>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</si>
  <si>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</si>
  <si>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</si>
  <si>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</si>
  <si>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</si>
  <si>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</si>
  <si>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</si>
  <si>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</si>
  <si>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</si>
  <si>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</si>
  <si>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</si>
  <si>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</si>
  <si>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</si>
  <si>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</si>
  <si>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</si>
  <si>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</si>
  <si>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</si>
  <si>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</si>
  <si>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</si>
  <si>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</si>
  <si>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</si>
  <si>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</si>
  <si>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</si>
  <si>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</si>
  <si>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</si>
  <si>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</si>
  <si>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</si>
  <si>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</si>
  <si>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</si>
  <si>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</si>
  <si>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</si>
  <si>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</si>
  <si>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</si>
  <si>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</si>
  <si>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</si>
  <si>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</si>
  <si>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</si>
  <si>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</si>
  <si>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</si>
  <si>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</si>
  <si>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</si>
  <si>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</si>
  <si>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</si>
  <si>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</si>
  <si>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</si>
  <si>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</si>
  <si>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</si>
  <si>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</si>
  <si>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</si>
  <si>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</si>
  <si>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</si>
  <si>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</si>
  <si>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</si>
  <si>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</si>
  <si>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</si>
  <si>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</si>
  <si>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</si>
  <si>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</si>
  <si>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</si>
  <si>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</si>
  <si>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</si>
  <si>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</si>
  <si>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</si>
  <si>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</si>
  <si>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</si>
  <si>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</si>
  <si>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</si>
  <si>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</si>
  <si>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</si>
  <si>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</si>
  <si>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</si>
  <si>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</si>
  <si>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</si>
  <si>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</si>
  <si>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</si>
  <si>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</si>
  <si>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</si>
  <si>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</si>
  <si>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</si>
  <si>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</si>
  <si>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</si>
  <si>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</si>
  <si>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</si>
  <si>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</si>
  <si>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</si>
  <si>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</si>
  <si>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</si>
  <si>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</si>
  <si>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</si>
  <si>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</si>
  <si>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</si>
  <si>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</si>
  <si>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</si>
  <si>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</si>
  <si>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</si>
  <si>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</si>
  <si>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</si>
  <si>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</si>
  <si>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</si>
  <si>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</si>
  <si>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</si>
  <si>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</si>
  <si>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</si>
  <si>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</si>
  <si>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</si>
  <si>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</si>
  <si>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</si>
  <si>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</si>
  <si>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</si>
  <si>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</si>
  <si>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</si>
  <si>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</si>
  <si>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</si>
  <si>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</si>
  <si>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</si>
  <si>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</si>
  <si>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</si>
  <si>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</si>
  <si>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</si>
  <si>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</si>
  <si>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</si>
  <si>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</si>
  <si>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</si>
  <si>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</si>
  <si>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</si>
  <si>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</si>
  <si>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</si>
  <si>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</si>
  <si>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</si>
  <si>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</si>
  <si>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</si>
  <si>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</si>
  <si>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</si>
  <si>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</si>
  <si>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</si>
  <si>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</si>
  <si>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</si>
  <si>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</si>
  <si>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</si>
  <si>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</si>
  <si>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</si>
  <si>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</si>
  <si>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</si>
  <si>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</si>
  <si>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</si>
  <si>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</si>
  <si>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</si>
  <si>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</si>
  <si>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</si>
  <si>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</si>
  <si>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</si>
  <si>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</si>
  <si>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</si>
  <si>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</si>
  <si>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</si>
  <si>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</si>
  <si>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</si>
  <si>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</si>
  <si>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</si>
  <si>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</si>
  <si>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</si>
  <si>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</si>
  <si>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</si>
  <si>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</si>
  <si>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</si>
  <si>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</si>
  <si>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</si>
  <si>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</si>
  <si>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</si>
  <si>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</si>
  <si>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</si>
  <si>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</si>
  <si>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</si>
  <si>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</si>
  <si>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</si>
  <si>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</si>
  <si>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</si>
  <si>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</si>
  <si>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</si>
  <si>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</si>
  <si>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</si>
  <si>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</si>
  <si>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</si>
  <si>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</si>
  <si>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</si>
  <si>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</si>
  <si>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</si>
  <si>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</si>
  <si>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</si>
  <si>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</si>
  <si>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</si>
  <si>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</si>
  <si>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</si>
  <si>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</si>
  <si>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</si>
  <si>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</si>
  <si>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</si>
  <si>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</si>
  <si>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</si>
  <si>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</si>
  <si>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</si>
  <si>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</si>
  <si>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</si>
  <si>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</si>
  <si>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</si>
  <si>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</si>
  <si>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</si>
  <si>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</si>
  <si>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</si>
  <si>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</si>
  <si>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</si>
  <si>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</si>
  <si>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</si>
  <si>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</si>
  <si>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</si>
  <si>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</si>
  <si>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</si>
  <si>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</si>
  <si>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</si>
  <si>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</si>
  <si>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</si>
  <si>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</si>
  <si>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</si>
  <si>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</si>
  <si>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</si>
  <si>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</si>
  <si>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</si>
  <si>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</si>
  <si>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</si>
  <si>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</si>
  <si>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</si>
  <si>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</si>
  <si>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</si>
  <si>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</si>
  <si>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</si>
  <si>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</si>
  <si>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</si>
  <si>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</si>
  <si>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</si>
  <si>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</si>
  <si>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</si>
  <si>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</si>
  <si>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</si>
  <si>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</si>
  <si>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</si>
  <si>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</si>
  <si>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</si>
  <si>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</si>
  <si>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</si>
  <si>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</si>
  <si>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</si>
  <si>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</si>
  <si>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</si>
  <si>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</si>
  <si>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</si>
  <si>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</si>
  <si>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</si>
  <si>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</si>
  <si>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</si>
  <si>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</si>
  <si>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</si>
  <si>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</si>
  <si>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</si>
  <si>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</si>
  <si>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</si>
  <si>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</si>
  <si>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</si>
  <si>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</si>
  <si>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</si>
  <si>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</si>
  <si>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</si>
  <si>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</si>
  <si>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</si>
  <si>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</si>
  <si>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</si>
  <si>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</si>
  <si>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</si>
  <si>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</si>
  <si>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</si>
  <si>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</si>
  <si>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</si>
  <si>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</si>
  <si>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</si>
  <si>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</si>
  <si>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</si>
  <si>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</si>
  <si>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</si>
  <si>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</si>
  <si>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</si>
  <si>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</si>
  <si>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</si>
  <si>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</si>
  <si>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</si>
  <si>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</si>
  <si>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</si>
  <si>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</si>
  <si>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</si>
  <si>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</si>
  <si>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</si>
  <si>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</si>
  <si>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</si>
  <si>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</si>
  <si>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</si>
  <si>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</si>
  <si>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</si>
  <si>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</si>
  <si>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</si>
  <si>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</si>
  <si>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</si>
  <si>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</si>
  <si>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</si>
  <si>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</si>
  <si>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</si>
  <si>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</si>
  <si>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</si>
  <si>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</si>
  <si>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</si>
  <si>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</si>
  <si>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</si>
  <si>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</si>
  <si>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</si>
  <si>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</si>
  <si>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</si>
  <si>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</si>
  <si>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</si>
  <si>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</si>
  <si>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</si>
  <si>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</si>
  <si>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</si>
  <si>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</si>
  <si>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</si>
  <si>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</si>
  <si>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</si>
  <si>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</si>
  <si>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</si>
  <si>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</si>
  <si>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</si>
  <si>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</si>
  <si>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</si>
  <si>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</si>
  <si>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</si>
  <si>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</si>
  <si>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</si>
  <si>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</si>
  <si>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</si>
  <si>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</si>
  <si>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</si>
  <si>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</si>
  <si>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</si>
  <si>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</si>
  <si>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</si>
  <si>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</si>
  <si>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</si>
  <si>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</si>
  <si>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</si>
  <si>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</si>
  <si>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</si>
  <si>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</si>
  <si>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</si>
  <si>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</si>
  <si>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</si>
  <si>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</si>
  <si>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</si>
  <si>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</si>
  <si>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</si>
  <si>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</si>
  <si>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</si>
  <si>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</si>
  <si>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</si>
  <si>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</si>
  <si>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</si>
  <si>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</si>
  <si>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</si>
  <si>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</si>
  <si>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</si>
  <si>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</si>
  <si>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</si>
  <si>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</si>
  <si>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</si>
  <si>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</si>
  <si>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</si>
  <si>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</si>
  <si>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</si>
  <si>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</si>
  <si>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</si>
  <si>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</si>
  <si>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</si>
  <si>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</si>
  <si>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</si>
  <si>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</si>
  <si>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</si>
  <si>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</si>
  <si>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</si>
  <si>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</si>
  <si>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</si>
  <si>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</si>
  <si>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</si>
  <si>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</si>
  <si>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</si>
  <si>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</si>
  <si>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</si>
  <si>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</si>
  <si>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</si>
  <si>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</si>
  <si>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</si>
  <si>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</si>
  <si>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</si>
  <si>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</si>
  <si>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</si>
  <si>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</si>
  <si>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</si>
  <si>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</si>
  <si>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</si>
  <si>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</si>
  <si>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</si>
  <si>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</si>
  <si>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</si>
  <si>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</si>
  <si>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</si>
  <si>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</si>
  <si>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</si>
  <si>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</si>
  <si>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</si>
  <si>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</si>
  <si>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</si>
  <si>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</si>
  <si>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</si>
  <si>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</si>
  <si>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</si>
  <si>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</si>
  <si>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</si>
  <si>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</si>
  <si>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</si>
  <si>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</si>
  <si>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</si>
  <si>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</si>
  <si>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</si>
  <si>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</si>
  <si>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</si>
  <si>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</si>
  <si>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</si>
  <si>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</si>
  <si>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</si>
  <si>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</si>
  <si>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</si>
  <si>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</si>
  <si>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</si>
  <si>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</si>
  <si>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</si>
  <si>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</si>
  <si>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</si>
  <si>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</si>
  <si>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</si>
  <si>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</si>
  <si>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</si>
  <si>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</si>
  <si>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</si>
  <si>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</si>
  <si>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</si>
  <si>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</si>
  <si>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</si>
  <si>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</si>
  <si>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</si>
  <si>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</si>
  <si>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</si>
  <si>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</si>
  <si>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</si>
  <si>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</si>
  <si>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</si>
  <si>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</si>
  <si>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</si>
  <si>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</si>
  <si>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</si>
  <si>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</si>
  <si>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</si>
  <si>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</si>
  <si>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</si>
  <si>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</si>
  <si>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</si>
  <si>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</si>
  <si>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</si>
  <si>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</si>
  <si>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</si>
  <si>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</si>
  <si>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</si>
  <si>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</si>
  <si>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</si>
  <si>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</si>
  <si>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</si>
  <si>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</si>
  <si>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</si>
  <si>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</si>
  <si>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</si>
  <si>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</si>
  <si>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</si>
  <si>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</si>
  <si>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</si>
  <si>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</si>
  <si>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</si>
  <si>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</si>
  <si>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</si>
  <si>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</si>
  <si>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</si>
  <si>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</si>
  <si>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</si>
  <si>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</si>
  <si>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</si>
  <si>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</si>
  <si>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</si>
  <si>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</si>
  <si>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</si>
  <si>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</si>
  <si>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</si>
  <si>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</si>
  <si>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</si>
  <si>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</si>
  <si>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</si>
  <si>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</si>
  <si>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</si>
  <si>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</si>
  <si>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</si>
  <si>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</si>
  <si>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</si>
  <si>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</si>
  <si>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</si>
  <si>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</si>
  <si>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</si>
  <si>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</si>
  <si>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</si>
  <si>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</si>
  <si>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</si>
  <si>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</si>
  <si>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</si>
  <si>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</si>
  <si>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</si>
  <si>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</si>
  <si>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</si>
  <si>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</si>
  <si>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</si>
  <si>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</si>
  <si>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</si>
  <si>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</si>
  <si>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</si>
  <si>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</si>
  <si>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</si>
  <si>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</si>
  <si>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</si>
  <si>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</si>
  <si>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</si>
  <si>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</si>
  <si>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</si>
  <si>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</si>
  <si>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</si>
  <si>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</si>
  <si>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</si>
  <si>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</si>
  <si>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</si>
  <si>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</si>
  <si>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</si>
  <si>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</si>
  <si>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</si>
  <si>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</si>
  <si>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</si>
  <si>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</si>
  <si>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</si>
  <si>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</si>
  <si>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</si>
  <si>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</si>
  <si>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</si>
  <si>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</si>
  <si>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</si>
  <si>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</si>
  <si>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</si>
  <si>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</si>
  <si>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</si>
  <si>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</si>
  <si>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</si>
  <si>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</si>
  <si>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</si>
  <si>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</si>
  <si>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</si>
  <si>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</si>
  <si>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</si>
  <si>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</si>
  <si>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</si>
  <si>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</si>
  <si>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</si>
  <si>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</si>
  <si>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</si>
  <si>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</si>
  <si>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</si>
  <si>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</si>
  <si>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</si>
  <si>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</si>
  <si>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</si>
  <si>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</si>
  <si>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</si>
  <si>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</si>
  <si>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</si>
  <si>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</si>
  <si>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</si>
  <si>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</si>
  <si>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</si>
  <si>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</si>
  <si>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</si>
  <si>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</si>
  <si>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</si>
  <si>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</si>
  <si>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</si>
  <si>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</si>
  <si>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</si>
  <si>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</si>
  <si>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</si>
  <si>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</si>
  <si>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</si>
  <si>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</si>
  <si>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</si>
  <si>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</si>
  <si>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</si>
  <si>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</si>
  <si>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</si>
  <si>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</si>
  <si>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</si>
  <si>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</si>
  <si>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</si>
  <si>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</si>
  <si>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</si>
  <si>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</si>
  <si>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</si>
  <si>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</si>
  <si>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</si>
  <si>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</si>
  <si>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</si>
  <si>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</si>
  <si>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</si>
  <si>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</si>
  <si>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</si>
  <si>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</si>
  <si>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</si>
  <si>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</si>
  <si>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</si>
  <si>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</si>
  <si>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</si>
  <si>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</si>
  <si>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</si>
  <si>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</si>
  <si>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</si>
  <si>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</si>
  <si>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</si>
  <si>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</si>
  <si>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</si>
  <si>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</si>
  <si>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</si>
  <si>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</si>
  <si>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</si>
  <si>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</si>
  <si>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</si>
  <si>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</si>
  <si>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</si>
  <si>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</si>
  <si>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</si>
  <si>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</si>
  <si>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</si>
  <si>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</si>
  <si>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</si>
  <si>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</si>
  <si>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</si>
  <si>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</si>
  <si>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</si>
  <si>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</si>
  <si>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</si>
  <si>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</si>
  <si>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</si>
  <si>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</si>
  <si>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</si>
  <si>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</si>
  <si>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</si>
  <si>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</si>
  <si>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</si>
  <si>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</si>
  <si>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</si>
  <si>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</si>
  <si>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</si>
  <si>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</si>
  <si>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</si>
  <si>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</si>
  <si>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</si>
  <si>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</si>
  <si>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</si>
  <si>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</si>
  <si>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</si>
  <si>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</si>
  <si>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</si>
  <si>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</si>
  <si>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</si>
  <si>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</si>
  <si>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</si>
  <si>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</si>
  <si>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</si>
  <si>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</si>
  <si>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</si>
  <si>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</si>
  <si>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</si>
  <si>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</si>
  <si>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</si>
  <si>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</si>
  <si>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</si>
  <si>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</si>
  <si>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</si>
  <si>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</si>
  <si>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</si>
  <si>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</si>
  <si>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</si>
  <si>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</si>
  <si>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</si>
  <si>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</si>
  <si>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</si>
  <si>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</si>
  <si>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</si>
  <si>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</si>
  <si>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</si>
  <si>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</si>
  <si>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</si>
  <si>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</si>
  <si>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</si>
  <si>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</si>
  <si>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</si>
  <si>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</si>
  <si>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</si>
  <si>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</si>
  <si>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</si>
  <si>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</si>
  <si>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</si>
  <si>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</si>
  <si>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</si>
  <si>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</si>
  <si>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</si>
  <si>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</si>
  <si>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</si>
  <si>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</si>
  <si>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</si>
  <si>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</si>
  <si>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</si>
  <si>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</si>
  <si>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</si>
  <si>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</si>
  <si>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</si>
  <si>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</si>
  <si>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</si>
  <si>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</si>
  <si>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</si>
  <si>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</si>
  <si>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</si>
  <si>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</si>
  <si>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</si>
  <si>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</si>
  <si>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</si>
  <si>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</si>
  <si>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</si>
  <si>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</si>
  <si>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</si>
  <si>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</si>
  <si>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</si>
  <si>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</si>
  <si>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</si>
  <si>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</si>
  <si>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</si>
  <si>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</si>
  <si>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</si>
  <si>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</si>
  <si>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</si>
  <si>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</si>
  <si>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</si>
  <si>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</si>
  <si>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</si>
  <si>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</si>
  <si>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</si>
  <si>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</si>
  <si>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</si>
  <si>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</si>
  <si>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</si>
  <si>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</si>
  <si>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</si>
  <si>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</si>
  <si>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</si>
  <si>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</si>
  <si>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</si>
  <si>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</si>
  <si>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</si>
  <si>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</si>
  <si>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</si>
  <si>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</si>
  <si>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</si>
  <si>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</si>
  <si>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</si>
  <si>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</si>
  <si>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</si>
  <si>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</si>
  <si>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</si>
  <si>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</si>
  <si>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</si>
  <si>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</si>
  <si>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</si>
  <si>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</si>
  <si>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</si>
  <si>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</si>
  <si>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</si>
  <si>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</si>
  <si>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</si>
  <si>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</si>
  <si>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</si>
  <si>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</si>
  <si>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</si>
  <si>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</si>
  <si>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</si>
  <si>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</si>
  <si>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</si>
  <si>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</si>
  <si>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</si>
  <si>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</si>
  <si>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</si>
  <si>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</si>
  <si>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</si>
  <si>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</si>
  <si>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</si>
  <si>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</si>
  <si>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</si>
  <si>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</si>
  <si>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</si>
  <si>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</si>
  <si>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</si>
  <si>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</si>
  <si>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</si>
  <si>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</si>
  <si>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</si>
  <si>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</si>
  <si>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</si>
  <si>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</si>
  <si>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</si>
  <si>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</si>
  <si>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</si>
  <si>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</si>
  <si>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</si>
  <si>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</si>
  <si>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</si>
  <si>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</si>
  <si>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</si>
  <si>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</si>
  <si>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</si>
  <si>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</si>
  <si>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</si>
  <si>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</si>
  <si>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</si>
  <si>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</si>
  <si>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</si>
  <si>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</si>
  <si>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</si>
  <si>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</si>
  <si>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</si>
  <si>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</si>
  <si>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</si>
  <si>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</si>
  <si>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</si>
  <si>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</si>
  <si>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</si>
  <si>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</si>
  <si>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</si>
  <si>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</si>
  <si>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</si>
  <si>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</si>
  <si>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</si>
  <si>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</si>
  <si>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</si>
  <si>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</si>
  <si>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</si>
  <si>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</si>
  <si>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</si>
  <si>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</si>
  <si>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</si>
  <si>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</si>
  <si>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</si>
  <si>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</si>
  <si>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</si>
  <si>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</si>
  <si>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</si>
  <si>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</si>
  <si>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</si>
  <si>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</si>
  <si>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</si>
  <si>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</si>
  <si>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</si>
  <si>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</si>
  <si>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</si>
  <si>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</si>
  <si>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</si>
  <si>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</si>
  <si>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</si>
  <si>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</si>
  <si>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</si>
  <si>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</si>
  <si>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</si>
  <si>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</si>
  <si>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</si>
  <si>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</si>
  <si>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</si>
  <si>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</si>
  <si>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</si>
  <si>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</si>
  <si>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</si>
  <si>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</si>
  <si>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</si>
  <si>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</si>
  <si>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</si>
  <si>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</si>
  <si>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</si>
  <si>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</si>
  <si>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</si>
  <si>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</si>
  <si>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</si>
  <si>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</si>
  <si>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</si>
  <si>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</si>
  <si>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</si>
  <si>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</si>
  <si>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</si>
  <si>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</si>
  <si>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</si>
  <si>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</si>
  <si>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</si>
  <si>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</si>
  <si>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</si>
  <si>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</si>
  <si>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</si>
  <si>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</si>
  <si>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</si>
  <si>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</si>
  <si>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</si>
  <si>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</si>
  <si>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</si>
  <si>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</si>
  <si>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</si>
  <si>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</si>
  <si>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</si>
  <si>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</si>
  <si>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</si>
  <si>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</si>
  <si>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</si>
  <si>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</si>
  <si>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</si>
  <si>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</si>
  <si>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</si>
  <si>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</si>
  <si>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</si>
  <si>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</si>
  <si>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</si>
  <si>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</si>
  <si>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</si>
  <si>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</si>
  <si>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</si>
  <si>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</si>
  <si>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</si>
  <si>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</si>
  <si>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</si>
  <si>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</si>
  <si>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</si>
  <si>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</si>
  <si>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</si>
  <si>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</si>
  <si>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</si>
  <si>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</si>
  <si>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</si>
  <si>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</si>
  <si>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</si>
  <si>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</si>
  <si>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</si>
  <si>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</si>
  <si>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</si>
  <si>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</si>
  <si>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</si>
  <si>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</si>
  <si>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</si>
  <si>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</si>
  <si>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</si>
  <si>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</si>
  <si>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</si>
  <si>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</si>
  <si>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</si>
  <si>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</si>
  <si>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</si>
  <si>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</si>
  <si>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</si>
  <si>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</si>
  <si>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</si>
  <si>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</si>
  <si>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</si>
  <si>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</si>
  <si>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</si>
  <si>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</si>
  <si>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</si>
  <si>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</si>
  <si>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</si>
  <si>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</si>
  <si>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</si>
  <si>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</si>
  <si>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</si>
  <si>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</si>
  <si>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</si>
  <si>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</si>
  <si>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</si>
  <si>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</si>
  <si>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</si>
  <si>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</si>
  <si>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</si>
  <si>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</si>
  <si>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</si>
  <si>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</si>
  <si>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</si>
  <si>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</si>
  <si>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</si>
  <si>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</si>
  <si>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</si>
  <si>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</si>
  <si>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</si>
  <si>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</si>
  <si>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</si>
  <si>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</si>
  <si>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</si>
  <si>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</si>
  <si>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</si>
  <si>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</si>
  <si>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</si>
  <si>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</si>
  <si>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</si>
  <si>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</si>
  <si>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</si>
  <si>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</si>
  <si>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</si>
  <si>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</si>
  <si>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</si>
  <si>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</si>
  <si>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</si>
  <si>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</si>
  <si>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</si>
  <si>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</si>
  <si>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</si>
  <si>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</si>
  <si>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</si>
  <si>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</si>
  <si>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</si>
  <si>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</si>
  <si>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</si>
  <si>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</si>
  <si>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</si>
  <si>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</si>
  <si>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</si>
  <si>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</si>
  <si>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</si>
  <si>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</si>
  <si>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</si>
  <si>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</si>
  <si>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</si>
  <si>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</si>
  <si>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</si>
  <si>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</si>
  <si>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</si>
  <si>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</si>
  <si>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</si>
  <si>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</si>
  <si>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</si>
  <si>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</si>
  <si>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</si>
  <si>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</si>
  <si>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</si>
  <si>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</si>
  <si>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</si>
  <si>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</si>
  <si>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</si>
  <si>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</si>
  <si>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</si>
  <si>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</si>
  <si>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</si>
  <si>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</si>
  <si>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</si>
  <si>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</si>
  <si>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</si>
  <si>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</si>
  <si>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</si>
  <si>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</si>
  <si>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</si>
  <si>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</si>
  <si>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</si>
  <si>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</si>
  <si>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</si>
  <si>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</si>
  <si>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</si>
  <si>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</si>
  <si>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</si>
  <si>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</si>
  <si>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</si>
  <si>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</si>
  <si>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</si>
  <si>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</si>
  <si>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</si>
  <si>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</si>
  <si>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</si>
  <si>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</si>
  <si>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</si>
  <si>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</si>
  <si>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</si>
  <si>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</si>
  <si>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</si>
  <si>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</si>
  <si>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</si>
  <si>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</si>
  <si>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</si>
  <si>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</si>
  <si>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</si>
  <si>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</si>
  <si>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</si>
  <si>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</si>
  <si>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</si>
  <si>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</si>
  <si>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</si>
  <si>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</si>
  <si>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</si>
  <si>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</si>
  <si>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</si>
  <si>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</si>
  <si>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</si>
  <si>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</si>
  <si>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</si>
  <si>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</si>
  <si>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</si>
  <si>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</si>
  <si>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</si>
  <si>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</si>
  <si>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</si>
  <si>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</si>
  <si>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</si>
  <si>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</si>
  <si>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</si>
  <si>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</si>
  <si>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</si>
  <si>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</si>
  <si>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</si>
  <si>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</si>
  <si>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</si>
  <si>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</si>
  <si>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</si>
  <si>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</si>
  <si>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</si>
  <si>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</si>
  <si>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</si>
  <si>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</si>
  <si>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</si>
  <si>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</si>
  <si>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</si>
  <si>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</si>
  <si>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</si>
  <si>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</si>
  <si>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</si>
  <si>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</si>
  <si>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</si>
  <si>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</si>
  <si>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</si>
  <si>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</si>
  <si>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</si>
  <si>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</si>
  <si>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</si>
  <si>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</si>
  <si>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</si>
  <si>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</si>
  <si>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</si>
  <si>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</si>
  <si>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</si>
  <si>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</si>
  <si>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</si>
  <si>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</si>
  <si>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</si>
  <si>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</si>
  <si>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</si>
  <si>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</si>
  <si>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</si>
  <si>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</si>
  <si>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</si>
  <si>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</si>
  <si>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</si>
  <si>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</si>
  <si>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</si>
  <si>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</si>
  <si>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</si>
  <si>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</si>
  <si>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</si>
  <si>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</si>
  <si>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</si>
  <si>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</si>
  <si>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</si>
  <si>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</si>
  <si>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</si>
  <si>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</si>
  <si>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</si>
  <si>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</si>
  <si>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</si>
  <si>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</si>
  <si>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</si>
  <si>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</si>
  <si>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</si>
  <si>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</si>
  <si>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</si>
  <si>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</si>
  <si>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</si>
  <si>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</si>
  <si>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</si>
  <si>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</si>
  <si>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</si>
  <si>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</si>
  <si>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</si>
  <si>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</si>
  <si>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</si>
  <si>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</si>
  <si>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</si>
  <si>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</si>
  <si>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</si>
  <si>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</si>
  <si>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</si>
  <si>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</si>
  <si>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</si>
  <si>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</si>
  <si>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</si>
  <si>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</si>
  <si>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</si>
  <si>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</si>
  <si>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</si>
  <si>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</si>
  <si>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</si>
  <si>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</si>
  <si>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</si>
  <si>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</si>
  <si>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</si>
  <si>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</si>
  <si>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</si>
  <si>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</si>
  <si>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</si>
  <si>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</si>
  <si>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</si>
  <si>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</si>
  <si>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</si>
  <si>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</si>
  <si>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</si>
  <si>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</si>
  <si>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</si>
  <si>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</si>
  <si>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</si>
  <si>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</si>
  <si>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</si>
  <si>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</si>
  <si>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</si>
  <si>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</si>
  <si>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</si>
  <si>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</si>
  <si>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</si>
  <si>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</si>
  <si>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</si>
  <si>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</si>
  <si>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</si>
  <si>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</si>
  <si>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</si>
  <si>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</si>
  <si>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</si>
  <si>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</si>
  <si>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</si>
  <si>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</si>
  <si>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</si>
  <si>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</si>
  <si>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</si>
  <si>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</si>
  <si>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</si>
  <si>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</si>
  <si>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</si>
  <si>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</si>
  <si>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</si>
  <si>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</si>
  <si>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</si>
  <si>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</si>
  <si>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</si>
  <si>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</si>
  <si>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</si>
  <si>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</si>
  <si>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</si>
  <si>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</si>
  <si>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</si>
  <si>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</si>
  <si>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</si>
  <si>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</si>
  <si>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</si>
  <si>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</si>
  <si>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</si>
  <si>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</si>
  <si>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</si>
  <si>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</si>
  <si>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</si>
  <si>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</si>
  <si>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</si>
  <si>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</si>
  <si>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</si>
  <si>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</si>
  <si>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</si>
  <si>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</si>
  <si>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</si>
  <si>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</si>
  <si>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</si>
  <si>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</si>
  <si>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</si>
  <si>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</si>
  <si>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</si>
  <si>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</si>
  <si>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</si>
  <si>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</si>
  <si>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</si>
  <si>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</si>
  <si>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</si>
  <si>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</si>
  <si>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</si>
  <si>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</si>
  <si>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</si>
  <si>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</si>
  <si>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</si>
  <si>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</si>
  <si>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</si>
  <si>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</si>
  <si>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</si>
  <si>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</si>
  <si>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</si>
  <si>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</si>
  <si>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</si>
  <si>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</si>
  <si>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</si>
  <si>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</si>
  <si>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</si>
  <si>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</si>
  <si>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</si>
  <si>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</si>
  <si>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</si>
  <si>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</si>
  <si>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</si>
  <si>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</si>
  <si>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</si>
  <si>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</si>
  <si>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</si>
  <si>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</si>
  <si>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</si>
  <si>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</si>
  <si>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</si>
  <si>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</si>
  <si>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</si>
  <si>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</si>
  <si>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</si>
  <si>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</si>
  <si>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</si>
  <si>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</si>
  <si>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</si>
  <si>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</si>
  <si>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</si>
  <si>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</si>
  <si>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</si>
  <si>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</si>
  <si>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</si>
  <si>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</si>
  <si>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</si>
  <si>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</si>
  <si>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</si>
  <si>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</si>
  <si>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</si>
  <si>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</si>
  <si>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</si>
  <si>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</si>
  <si>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</si>
  <si>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</si>
  <si>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</si>
  <si>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</si>
  <si>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</si>
  <si>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</si>
  <si>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</si>
  <si>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</si>
  <si>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</si>
  <si>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</si>
  <si>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</si>
  <si>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</si>
  <si>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</si>
  <si>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</si>
  <si>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</si>
  <si>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</si>
  <si>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</si>
  <si>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</si>
  <si>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</si>
  <si>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</si>
  <si>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</si>
  <si>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</si>
  <si>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</si>
  <si>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</si>
  <si>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</si>
  <si>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</si>
  <si>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</si>
  <si>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</si>
  <si>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</si>
  <si>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</si>
  <si>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</si>
  <si>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</si>
  <si>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</si>
  <si>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</si>
  <si>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</si>
  <si>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</si>
  <si>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</si>
  <si>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</si>
  <si>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</si>
  <si>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</si>
  <si>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</si>
  <si>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</si>
  <si>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</si>
  <si>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</si>
  <si>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</si>
  <si>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</si>
  <si>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</si>
  <si>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</si>
  <si>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</si>
  <si>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</si>
  <si>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</si>
  <si>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</si>
  <si>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</si>
  <si>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</si>
  <si>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</si>
  <si>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</si>
  <si>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</si>
  <si>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</si>
  <si>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</si>
  <si>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</si>
  <si>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</si>
  <si>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</si>
  <si>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</si>
  <si>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</si>
  <si>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</si>
  <si>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</si>
  <si>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</si>
  <si>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</si>
  <si>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</si>
  <si>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</si>
  <si>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</si>
  <si>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</si>
  <si>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</si>
  <si>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</si>
  <si>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</si>
  <si>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</si>
  <si>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</si>
  <si>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</si>
  <si>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</si>
  <si>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</si>
  <si>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</si>
  <si>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</si>
  <si>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</si>
  <si>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</si>
  <si>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</si>
  <si>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</si>
  <si>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</si>
  <si>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</si>
  <si>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</si>
  <si>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</si>
  <si>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</si>
  <si>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</si>
  <si>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</si>
  <si>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</si>
  <si>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</si>
  <si>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</si>
  <si>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</si>
  <si>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</si>
  <si>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</si>
  <si>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</si>
  <si>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</si>
  <si>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</si>
  <si>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</si>
  <si>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</si>
  <si>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</si>
  <si>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</si>
  <si>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</si>
  <si>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</si>
  <si>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</si>
  <si>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</si>
  <si>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</si>
  <si>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</si>
  <si>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</si>
  <si>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</si>
  <si>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</si>
  <si>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</si>
  <si>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</si>
  <si>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</si>
  <si>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</si>
  <si>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</si>
  <si>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</si>
  <si>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</si>
  <si>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</si>
  <si>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</si>
  <si>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</si>
  <si>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</si>
  <si>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</si>
  <si>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</si>
  <si>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</si>
  <si>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</si>
  <si>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</si>
  <si>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</si>
  <si>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</si>
  <si>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</si>
  <si>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</si>
  <si>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</si>
  <si>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</si>
  <si>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</si>
  <si>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</si>
  <si>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</si>
  <si>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</si>
  <si>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</si>
  <si>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</si>
  <si>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</si>
  <si>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</si>
  <si>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</si>
  <si>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</si>
  <si>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</si>
  <si>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</si>
  <si>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</si>
  <si>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</si>
  <si>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</si>
  <si>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</si>
  <si>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</si>
  <si>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</si>
  <si>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</si>
  <si>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</si>
  <si>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</si>
  <si>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</si>
  <si>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</si>
  <si>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</si>
  <si>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</si>
  <si>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</si>
  <si>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</si>
  <si>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</si>
  <si>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</si>
  <si>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</si>
  <si>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</si>
  <si>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</si>
  <si>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</si>
  <si>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</si>
  <si>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</si>
  <si>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</si>
  <si>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</si>
  <si>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</si>
  <si>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</si>
  <si>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</si>
  <si>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</si>
  <si>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</si>
  <si>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</si>
  <si>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</si>
  <si>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</si>
  <si>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</si>
  <si>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</si>
  <si>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</si>
  <si>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Control Concepts Inc.</t>
  </si>
  <si>
    <t>All products manufactured by Control Concepts Inc. U.S.A.</t>
  </si>
  <si>
    <t>038380564</t>
  </si>
  <si>
    <t>DUNS</t>
  </si>
  <si>
    <t>8077 Century Blvd, Chanhassen MN 55317 U.S.A.</t>
  </si>
  <si>
    <t>Cory Watkins</t>
  </si>
  <si>
    <t>cwatkins@ccipower.com</t>
  </si>
  <si>
    <t>(952) 474-6200</t>
  </si>
  <si>
    <t>President</t>
  </si>
  <si>
    <t>https://ccipower.com/how-contact-us/conflict-minerals-statement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</si>
</sst>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73">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1"/>
      <color theme="1"/>
      <name val="Calibri"/>
      <family val="3"/>
      <charset val="128"/>
      <scheme val="minor"/>
    </font>
    <font>
      <sz val="11"/>
      <color theme="0"/>
      <name val="Calibri"/>
      <family val="3"/>
      <charset val="128"/>
      <scheme val="minor"/>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0"/>
      <color indexed="12"/>
      <name val="Cambria"/>
      <family val="3"/>
      <charset val="128"/>
      <scheme val="major"/>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9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ck">
        <color theme="4" tint="0.49995422223578601"/>
      </bottom>
      <diagonal/>
    </border>
  </borders>
  <cellStyleXfs count="1460">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5" fillId="0" borderId="0"/>
    <xf numFmtId="0" fontId="82" fillId="0" borderId="0"/>
    <xf numFmtId="0" fontId="82"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2" fillId="0" borderId="0"/>
    <xf numFmtId="0" fontId="6" fillId="0" borderId="0"/>
    <xf numFmtId="0" fontId="6" fillId="0" borderId="0"/>
    <xf numFmtId="166" fontId="11" fillId="0" borderId="0"/>
    <xf numFmtId="0" fontId="6" fillId="0" borderId="0"/>
    <xf numFmtId="0" fontId="11" fillId="0" borderId="0"/>
    <xf numFmtId="0" fontId="6" fillId="0" borderId="0"/>
    <xf numFmtId="0" fontId="67" fillId="0" borderId="0">
      <alignment vertical="center"/>
    </xf>
    <xf numFmtId="166"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6" fontId="5" fillId="0" borderId="0"/>
    <xf numFmtId="166"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4" fillId="0" borderId="0"/>
    <xf numFmtId="0" fontId="82" fillId="0" borderId="0"/>
    <xf numFmtId="0" fontId="82" fillId="0" borderId="0"/>
    <xf numFmtId="0" fontId="82" fillId="0" borderId="0"/>
    <xf numFmtId="166"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4" fillId="0" borderId="0" applyNumberFormat="0" applyFill="0" applyBorder="0" applyAlignment="0" applyProtection="0"/>
    <xf numFmtId="0" fontId="82" fillId="0" borderId="0"/>
    <xf numFmtId="0" fontId="12" fillId="0" borderId="0" applyNumberFormat="0" applyFill="0" applyBorder="0">
      <protection locked="0"/>
    </xf>
    <xf numFmtId="0" fontId="127" fillId="84" borderId="0" applyNumberFormat="0" applyBorder="0" applyAlignment="0" applyProtection="0"/>
    <xf numFmtId="0" fontId="127" fillId="85" borderId="0" applyNumberFormat="0" applyBorder="0" applyAlignment="0" applyProtection="0"/>
    <xf numFmtId="0" fontId="127" fillId="86" borderId="0" applyNumberFormat="0" applyBorder="0" applyAlignment="0" applyProtection="0"/>
    <xf numFmtId="0" fontId="127" fillId="87" borderId="0" applyNumberFormat="0" applyBorder="0" applyAlignment="0" applyProtection="0"/>
    <xf numFmtId="0" fontId="127" fillId="88" borderId="0" applyNumberFormat="0" applyBorder="0" applyAlignment="0" applyProtection="0"/>
    <xf numFmtId="0" fontId="127" fillId="89" borderId="0" applyNumberFormat="0" applyBorder="0" applyAlignment="0" applyProtection="0"/>
    <xf numFmtId="0" fontId="127" fillId="90" borderId="0" applyNumberFormat="0" applyBorder="0" applyAlignment="0" applyProtection="0"/>
    <xf numFmtId="0" fontId="127" fillId="91" borderId="0" applyNumberFormat="0" applyBorder="0" applyAlignment="0" applyProtection="0"/>
    <xf numFmtId="0" fontId="127" fillId="92" borderId="0" applyNumberFormat="0" applyBorder="0" applyAlignment="0" applyProtection="0"/>
    <xf numFmtId="0" fontId="127" fillId="93" borderId="0" applyNumberFormat="0" applyBorder="0" applyAlignment="0" applyProtection="0"/>
    <xf numFmtId="0" fontId="127" fillId="94" borderId="0" applyNumberFormat="0" applyBorder="0" applyAlignment="0" applyProtection="0"/>
    <xf numFmtId="0" fontId="127" fillId="95" borderId="0" applyNumberFormat="0" applyBorder="0" applyAlignment="0" applyProtection="0"/>
    <xf numFmtId="0" fontId="128" fillId="14" borderId="0" applyNumberFormat="0" applyBorder="0" applyAlignment="0" applyProtection="0"/>
    <xf numFmtId="0" fontId="128" fillId="15" borderId="0" applyNumberFormat="0" applyBorder="0" applyAlignment="0" applyProtection="0"/>
    <xf numFmtId="0" fontId="128" fillId="16" borderId="0" applyNumberFormat="0" applyBorder="0" applyAlignment="0" applyProtection="0"/>
    <xf numFmtId="0" fontId="128" fillId="17" borderId="0" applyNumberFormat="0" applyBorder="0" applyAlignment="0" applyProtection="0"/>
    <xf numFmtId="0" fontId="128" fillId="18" borderId="0" applyNumberFormat="0" applyBorder="0" applyAlignment="0" applyProtection="0"/>
    <xf numFmtId="0" fontId="128" fillId="19" borderId="0" applyNumberFormat="0" applyBorder="0" applyAlignment="0" applyProtection="0"/>
    <xf numFmtId="0" fontId="128" fillId="20" borderId="0" applyNumberFormat="0" applyBorder="0" applyAlignment="0" applyProtection="0"/>
    <xf numFmtId="0" fontId="128" fillId="21" borderId="0" applyNumberFormat="0" applyBorder="0" applyAlignment="0" applyProtection="0"/>
    <xf numFmtId="0" fontId="128" fillId="22" borderId="0" applyNumberFormat="0" applyBorder="0" applyAlignment="0" applyProtection="0"/>
    <xf numFmtId="0" fontId="128" fillId="23" borderId="0" applyNumberFormat="0" applyBorder="0" applyAlignment="0" applyProtection="0"/>
    <xf numFmtId="0" fontId="128" fillId="24" borderId="0" applyNumberFormat="0" applyBorder="0" applyAlignment="0" applyProtection="0"/>
    <xf numFmtId="0" fontId="128" fillId="25" borderId="0" applyNumberFormat="0" applyBorder="0" applyAlignment="0" applyProtection="0"/>
    <xf numFmtId="0" fontId="129" fillId="26" borderId="0" applyNumberFormat="0" applyBorder="0" applyAlignment="0" applyProtection="0"/>
    <xf numFmtId="0" fontId="130" fillId="27" borderId="1" applyNumberFormat="0" applyAlignment="0" applyProtection="0"/>
    <xf numFmtId="0" fontId="131" fillId="28" borderId="2" applyNumberFormat="0" applyAlignment="0" applyProtection="0"/>
    <xf numFmtId="0" fontId="132" fillId="0" borderId="0" applyNumberFormat="0" applyFill="0" applyBorder="0" applyAlignment="0" applyProtection="0"/>
    <xf numFmtId="0" fontId="133" fillId="29" borderId="0" applyNumberFormat="0" applyBorder="0" applyAlignment="0" applyProtection="0"/>
    <xf numFmtId="0" fontId="134" fillId="0" borderId="3" applyNumberFormat="0" applyFill="0" applyAlignment="0" applyProtection="0"/>
    <xf numFmtId="0" fontId="135" fillId="0" borderId="84" applyNumberFormat="0" applyFill="0" applyAlignment="0" applyProtection="0"/>
    <xf numFmtId="0" fontId="136" fillId="0" borderId="5" applyNumberFormat="0" applyFill="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49" fillId="0" borderId="0" applyNumberFormat="0" applyFill="0" applyBorder="0">
      <protection locked="0"/>
    </xf>
    <xf numFmtId="0" fontId="139" fillId="30" borderId="1" applyNumberFormat="0" applyAlignment="0" applyProtection="0"/>
    <xf numFmtId="0" fontId="140" fillId="0" borderId="6" applyNumberFormat="0" applyFill="0" applyAlignment="0" applyProtection="0"/>
    <xf numFmtId="0" fontId="141" fillId="31" borderId="0" applyNumberFormat="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42" fillId="0" borderId="0">
      <alignment vertical="center"/>
    </xf>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43" fillId="0" borderId="0"/>
    <xf numFmtId="0" fontId="127" fillId="32" borderId="7" applyNumberFormat="0" applyFont="0" applyAlignment="0" applyProtection="0"/>
    <xf numFmtId="0" fontId="144" fillId="27" borderId="8" applyNumberFormat="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45" fillId="0" borderId="0" applyNumberFormat="0" applyFill="0" applyBorder="0" applyAlignment="0" applyProtection="0"/>
    <xf numFmtId="0" fontId="146" fillId="0" borderId="9" applyNumberFormat="0" applyFill="0" applyAlignment="0" applyProtection="0"/>
    <xf numFmtId="0" fontId="14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50" fillId="84" borderId="0"/>
    <xf numFmtId="0" fontId="150" fillId="85" borderId="0"/>
    <xf numFmtId="0" fontId="150" fillId="86" borderId="0"/>
    <xf numFmtId="0" fontId="150" fillId="87" borderId="0"/>
    <xf numFmtId="0" fontId="150" fillId="88" borderId="0"/>
    <xf numFmtId="0" fontId="150" fillId="89" borderId="0"/>
    <xf numFmtId="0" fontId="150" fillId="90" borderId="0"/>
    <xf numFmtId="0" fontId="150" fillId="91" borderId="0"/>
    <xf numFmtId="0" fontId="150" fillId="92" borderId="0"/>
    <xf numFmtId="0" fontId="150" fillId="93" borderId="0"/>
    <xf numFmtId="0" fontId="150" fillId="94" borderId="0"/>
    <xf numFmtId="0" fontId="150" fillId="95" borderId="0"/>
    <xf numFmtId="0" fontId="151" fillId="14" borderId="0"/>
    <xf numFmtId="0" fontId="151" fillId="15" borderId="0"/>
    <xf numFmtId="0" fontId="151" fillId="16" borderId="0"/>
    <xf numFmtId="0" fontId="151" fillId="17" borderId="0"/>
    <xf numFmtId="0" fontId="151" fillId="18" borderId="0"/>
    <xf numFmtId="0" fontId="151" fillId="19" borderId="0"/>
    <xf numFmtId="0" fontId="151" fillId="20" borderId="0"/>
    <xf numFmtId="0" fontId="151" fillId="21" borderId="0"/>
    <xf numFmtId="0" fontId="151" fillId="22" borderId="0"/>
    <xf numFmtId="0" fontId="151" fillId="23" borderId="0"/>
    <xf numFmtId="0" fontId="151" fillId="24" borderId="0"/>
    <xf numFmtId="0" fontId="151" fillId="25" borderId="0"/>
    <xf numFmtId="0" fontId="152" fillId="26" borderId="0"/>
    <xf numFmtId="0" fontId="153" fillId="26" borderId="0"/>
    <xf numFmtId="0" fontId="154" fillId="27" borderId="1"/>
    <xf numFmtId="0" fontId="155" fillId="28" borderId="2"/>
    <xf numFmtId="41" fontId="14" fillId="0" borderId="0"/>
    <xf numFmtId="164" fontId="14" fillId="0" borderId="0"/>
    <xf numFmtId="171"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173"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43"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43" fontId="14" fillId="0" borderId="0"/>
    <xf numFmtId="43" fontId="14" fillId="0" borderId="0"/>
    <xf numFmtId="165" fontId="14" fillId="0" borderId="0"/>
    <xf numFmtId="165" fontId="14" fillId="0" borderId="0"/>
    <xf numFmtId="165"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3" fontId="14" fillId="0" borderId="0"/>
    <xf numFmtId="173" fontId="14" fillId="0" borderId="0"/>
    <xf numFmtId="173" fontId="14" fillId="0" borderId="0"/>
    <xf numFmtId="173" fontId="14" fillId="0" borderId="0"/>
    <xf numFmtId="17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43"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43"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165"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4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173" fontId="14" fillId="0" borderId="0"/>
    <xf numFmtId="42" fontId="14" fillId="0" borderId="0"/>
    <xf numFmtId="168" fontId="14" fillId="0" borderId="0"/>
    <xf numFmtId="170" fontId="14" fillId="0" borderId="0"/>
    <xf numFmtId="174"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172"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44"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175" fontId="14" fillId="0" borderId="0"/>
    <xf numFmtId="44" fontId="14" fillId="0" borderId="0"/>
    <xf numFmtId="44" fontId="14" fillId="0" borderId="0"/>
    <xf numFmtId="175" fontId="14" fillId="0" borderId="0"/>
    <xf numFmtId="175" fontId="14" fillId="0" borderId="0"/>
    <xf numFmtId="175"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44" fontId="14" fillId="0" borderId="0"/>
    <xf numFmtId="172" fontId="14" fillId="0" borderId="0"/>
    <xf numFmtId="172" fontId="14" fillId="0" borderId="0"/>
    <xf numFmtId="172" fontId="14" fillId="0" borderId="0"/>
    <xf numFmtId="172"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44"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44"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44"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172" fontId="14" fillId="0" borderId="0"/>
    <xf numFmtId="0" fontId="156" fillId="0" borderId="0"/>
    <xf numFmtId="0" fontId="157" fillId="29" borderId="0"/>
    <xf numFmtId="0" fontId="158" fillId="0" borderId="3"/>
    <xf numFmtId="0" fontId="159" fillId="0" borderId="84"/>
    <xf numFmtId="0" fontId="160" fillId="0" borderId="5"/>
    <xf numFmtId="0" fontId="160" fillId="0" borderId="0"/>
    <xf numFmtId="0" fontId="12" fillId="0" borderId="0">
      <protection locked="0"/>
    </xf>
    <xf numFmtId="0" fontId="61" fillId="0" borderId="0"/>
    <xf numFmtId="0" fontId="161" fillId="0" borderId="0"/>
    <xf numFmtId="0" fontId="61" fillId="0" borderId="0">
      <protection locked="0"/>
    </xf>
    <xf numFmtId="0" fontId="61" fillId="0" borderId="0">
      <protection locked="0"/>
    </xf>
    <xf numFmtId="0" fontId="162" fillId="0" borderId="0"/>
    <xf numFmtId="0" fontId="12" fillId="0" borderId="0">
      <protection locked="0"/>
    </xf>
    <xf numFmtId="0" fontId="61" fillId="0" borderId="0">
      <protection locked="0"/>
    </xf>
    <xf numFmtId="0" fontId="163" fillId="30" borderId="1"/>
    <xf numFmtId="0" fontId="164" fillId="0" borderId="6"/>
    <xf numFmtId="0" fontId="165" fillId="31"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6" fillId="0" borderId="0">
      <alignment vertical="center"/>
    </xf>
    <xf numFmtId="0" fontId="167" fillId="0" borderId="0"/>
    <xf numFmtId="0" fontId="150" fillId="0" borderId="0"/>
    <xf numFmtId="0" fontId="167"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7" fillId="0" borderId="0"/>
    <xf numFmtId="0" fontId="167" fillId="0" borderId="0"/>
    <xf numFmtId="0" fontId="150" fillId="0" borderId="0"/>
    <xf numFmtId="0" fontId="150" fillId="0" borderId="0"/>
    <xf numFmtId="0" fontId="150" fillId="0" borderId="0"/>
    <xf numFmtId="0" fontId="168" fillId="0" borderId="0"/>
    <xf numFmtId="0" fontId="1" fillId="0" borderId="0"/>
    <xf numFmtId="0" fontId="150" fillId="32" borderId="7"/>
    <xf numFmtId="0" fontId="169" fillId="27" borderId="8"/>
    <xf numFmtId="9" fontId="14"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70" fillId="0" borderId="0"/>
    <xf numFmtId="0" fontId="171" fillId="0" borderId="9"/>
    <xf numFmtId="0" fontId="172" fillId="0" borderId="0"/>
  </cellStyleXfs>
  <cellXfs count="483">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2"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6"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6" fontId="27"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3"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2"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6" fillId="0" borderId="0" xfId="827" applyFont="1" applyAlignment="1">
      <alignment horizontal="left" vertical="top" wrapText="1"/>
    </xf>
    <xf numFmtId="0" fontId="107" fillId="0" borderId="0" xfId="829" applyFont="1" applyAlignment="1">
      <alignment vertical="top" wrapText="1"/>
    </xf>
    <xf numFmtId="0" fontId="18" fillId="45" borderId="66" xfId="0" applyFont="1" applyFill="1" applyBorder="1" applyAlignment="1" applyProtection="1">
      <alignment horizontal="right" vertical="center" wrapText="1"/>
      <protection hidden="1"/>
    </xf>
    <xf numFmtId="0" fontId="48" fillId="0" borderId="0" xfId="0" applyFont="1" applyAlignment="1" applyProtection="1">
      <alignment horizontal="right" wrapText="1"/>
      <protection hidden="1"/>
    </xf>
    <xf numFmtId="166" fontId="27" fillId="0" borderId="52" xfId="574" quotePrefix="1" applyNumberFormat="1" applyFont="1" applyBorder="1" applyAlignment="1">
      <alignment horizontal="center" vertical="top" wrapText="1"/>
    </xf>
    <xf numFmtId="0" fontId="27" fillId="0" borderId="18" xfId="574" applyFont="1" applyBorder="1" applyAlignment="1">
      <alignment vertical="top" wrapText="1"/>
    </xf>
    <xf numFmtId="0" fontId="19"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18" fillId="45" borderId="11" xfId="0" applyFont="1" applyFill="1" applyBorder="1" applyAlignment="1" applyProtection="1">
      <alignment horizontal="left" wrapText="1"/>
      <protection hidden="1"/>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13" fillId="45" borderId="25" xfId="0" applyFont="1" applyFill="1" applyBorder="1" applyAlignment="1" applyProtection="1">
      <alignment horizontal="center" wrapText="1"/>
      <protection hidden="1"/>
    </xf>
    <xf numFmtId="0" fontId="18" fillId="45" borderId="25" xfId="0" applyFont="1" applyFill="1" applyBorder="1" applyAlignment="1" applyProtection="1">
      <alignment horizontal="left" wrapText="1"/>
      <protection hidden="1"/>
    </xf>
    <xf numFmtId="0" fontId="25"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48" fillId="45" borderId="33" xfId="830" applyFont="1" applyFill="1" applyBorder="1" applyAlignment="1">
      <alignment horizontal="left" vertical="center" wrapText="1"/>
      <protection locked="0"/>
    </xf>
    <xf numFmtId="0" fontId="148" fillId="45" borderId="11" xfId="830" applyFont="1" applyFill="1" applyBorder="1" applyAlignment="1">
      <alignment horizontal="left" vertical="center" wrapText="1"/>
      <protection locked="0"/>
    </xf>
    <xf numFmtId="0" fontId="148" fillId="45" borderId="56" xfId="830" applyFont="1" applyFill="1" applyBorder="1" applyAlignment="1">
      <alignment horizontal="left" vertical="center" wrapText="1"/>
      <protection locked="0"/>
    </xf>
  </cellXfs>
  <cellStyles count="1460">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3" xfId="917" xr:uid="{9016EA38-4208-46D3-8911-3E9418A2AAF3}"/>
    <cellStyle name="20% - Accent1 2 3" xfId="712" xr:uid="{EDF434F6-97A8-4C97-92EF-01B4CD7E3E3F}"/>
    <cellStyle name="20% - Accent1 2 4" xfId="831" xr:uid="{DFB223D5-1D9E-4885-B4DF-F812ED77CCE9}"/>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3" xfId="918" xr:uid="{628D222B-B2B8-4D78-BD5C-C1D65FC71433}"/>
    <cellStyle name="20% - Accent2 2 3" xfId="713" xr:uid="{726E0599-9AC6-4E76-AACC-0FD8436401F4}"/>
    <cellStyle name="20% - Accent2 2 4" xfId="832" xr:uid="{539636E0-82A8-49AE-BB6C-D1F1732E516F}"/>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3" xfId="919" xr:uid="{67A8E6D6-1233-4B56-8961-C13276548490}"/>
    <cellStyle name="20% - Accent3 2 3" xfId="714" xr:uid="{4812A7A9-4CB1-4A98-8F71-CA5406E00B29}"/>
    <cellStyle name="20% - Accent3 2 4" xfId="833" xr:uid="{91878980-108B-4587-97F0-07E3B88475E5}"/>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3" xfId="920" xr:uid="{17083DD9-A864-4908-8329-26724B6251DA}"/>
    <cellStyle name="20% - Accent4 2 3" xfId="715" xr:uid="{3383621A-942D-46EE-B973-A3B99EE61AB1}"/>
    <cellStyle name="20% - Accent4 2 4" xfId="834" xr:uid="{D9BCAAA8-53FE-4FB0-8B4A-A7972027147E}"/>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3" xfId="921" xr:uid="{154F180A-0D72-436C-990D-CC3CCF33D646}"/>
    <cellStyle name="20% - Accent5 2 3" xfId="716" xr:uid="{F2773E4A-67B7-442F-AE3C-6D1FD8110717}"/>
    <cellStyle name="20% - Accent5 2 4" xfId="835" xr:uid="{CBA22C73-0328-4EDE-A330-76F9FD4A970E}"/>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3" xfId="922" xr:uid="{A6BD1780-D1BA-470B-8889-AC92E9B356BB}"/>
    <cellStyle name="20% - Accent6 2 3" xfId="717" xr:uid="{246579D6-BF2F-40A9-A18D-259D2CE46A13}"/>
    <cellStyle name="20% - Accent6 2 4" xfId="836" xr:uid="{BCC25E6D-2E75-44C6-95BF-96A96896A0FF}"/>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3" xfId="923" xr:uid="{F975A099-42F8-48EF-9B9B-F950A0724F05}"/>
    <cellStyle name="40% - Accent1 2 3" xfId="718" xr:uid="{7602192E-A940-4E7B-8C05-4172C15DC192}"/>
    <cellStyle name="40% - Accent1 2 4" xfId="837" xr:uid="{5B0DAF52-DECE-467B-8705-8978AB3ED183}"/>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3" xfId="924" xr:uid="{7E0E1393-2409-461F-9711-FC680A687585}"/>
    <cellStyle name="40% - Accent2 2 3" xfId="719" xr:uid="{ECC936C5-7CFA-4470-85B4-A16CA076444D}"/>
    <cellStyle name="40% - Accent2 2 4" xfId="838" xr:uid="{FD279A57-9A8C-4177-BE84-3E3237D8EF8C}"/>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3" xfId="925" xr:uid="{2FAB7F23-CEFA-45B4-A2AD-56ADC54DF3C4}"/>
    <cellStyle name="40% - Accent3 2 3" xfId="720" xr:uid="{68A01960-68CB-4A65-8F2A-3555359514EE}"/>
    <cellStyle name="40% - Accent3 2 4" xfId="839" xr:uid="{BAAEEEEF-6C02-4E84-952C-32A1D12A94FB}"/>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3" xfId="926" xr:uid="{84032FFD-5C69-4391-B97F-290F25AEA483}"/>
    <cellStyle name="40% - Accent4 2 3" xfId="721" xr:uid="{39398746-C281-41E1-8871-02ADCEB22D95}"/>
    <cellStyle name="40% - Accent4 2 4" xfId="840" xr:uid="{70079E24-F31C-47BB-8A40-052C3706F558}"/>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3" xfId="927" xr:uid="{EA4F0C2C-924C-4D3C-BBA9-A6CB2BDB2441}"/>
    <cellStyle name="40% - Accent5 2 3" xfId="722" xr:uid="{CA953F1E-E1A8-460D-AEB6-E09AF3BD1B57}"/>
    <cellStyle name="40% - Accent5 2 4" xfId="841" xr:uid="{8DB043A6-4F8C-4990-ADB8-39AFA2F59A03}"/>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3" xfId="928" xr:uid="{CC290377-5F3F-4844-8496-87E0FD1E2DB8}"/>
    <cellStyle name="40% - Accent6 2 3" xfId="723" xr:uid="{B6857997-485B-4538-90C6-5CB51162ACA4}"/>
    <cellStyle name="40% - Accent6 2 4" xfId="842" xr:uid="{F5E361F9-BFA1-44F9-AD5C-B4FCB7386760}"/>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2 2 2" xfId="929" xr:uid="{A971A5ED-AC7C-41E0-AE68-D1B8AA248FAD}"/>
    <cellStyle name="60% - Accent1 2 3" xfId="843" xr:uid="{F56E5334-E6F3-41BD-A7D0-6A2804B52872}"/>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2 2 2" xfId="930" xr:uid="{CC4A9311-E9DA-4F06-B502-31729286F58C}"/>
    <cellStyle name="60% - Accent2 2 3" xfId="844" xr:uid="{963F6027-B834-483F-A997-7B67A42AB2C4}"/>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2 2 2" xfId="931" xr:uid="{490987E1-62B8-4442-BB74-13BA0C355850}"/>
    <cellStyle name="60% - Accent3 2 3" xfId="845" xr:uid="{E9080069-8096-4979-891C-26CDAA1E9127}"/>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2 2 2" xfId="932" xr:uid="{FB3998D1-1D40-4A74-B035-530334916289}"/>
    <cellStyle name="60% - Accent4 2 3" xfId="846" xr:uid="{CC7E3376-1147-4777-AFFF-610CDFED23E9}"/>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2 2 2" xfId="933" xr:uid="{983537E4-8087-4660-A29F-95039ACEFE9C}"/>
    <cellStyle name="60% - Accent5 2 3" xfId="847" xr:uid="{E53A4CF6-0C76-493A-9EDE-948978C7CED1}"/>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2 2 2" xfId="934" xr:uid="{F9273E6D-C4D9-427C-A76D-02E705DEB7ED}"/>
    <cellStyle name="60% - Accent6 2 3" xfId="848" xr:uid="{DEA1231A-0608-4AEF-831A-9622913FDF72}"/>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1 2 2 2" xfId="935" xr:uid="{0682BAC5-C381-4D9B-8626-03C50F1BC736}"/>
    <cellStyle name="Accent1 2 3" xfId="849" xr:uid="{ABC318F1-CEDF-4E36-B8E5-AC2B139D162E}"/>
    <cellStyle name="Accent2" xfId="690" builtinId="33" customBuiltin="1"/>
    <cellStyle name="Accent2 2" xfId="25" xr:uid="{00000000-0005-0000-0000-00003A000000}"/>
    <cellStyle name="Accent2 2 2" xfId="615" xr:uid="{00000000-0005-0000-0000-00003B000000}"/>
    <cellStyle name="Accent2 2 2 2" xfId="936" xr:uid="{8E2B7F86-42DC-4A56-9069-3AAD8D37C67F}"/>
    <cellStyle name="Accent2 2 3" xfId="850" xr:uid="{E1E15F95-B993-46CF-97A0-6CAD5CD554AE}"/>
    <cellStyle name="Accent3" xfId="694" builtinId="37" customBuiltin="1"/>
    <cellStyle name="Accent3 2" xfId="26" xr:uid="{00000000-0005-0000-0000-00003D000000}"/>
    <cellStyle name="Accent3 2 2" xfId="616" xr:uid="{00000000-0005-0000-0000-00003E000000}"/>
    <cellStyle name="Accent3 2 2 2" xfId="937" xr:uid="{90971B31-A53C-422E-9774-EF2BE22C2964}"/>
    <cellStyle name="Accent3 2 3" xfId="851" xr:uid="{AFF1120F-679D-4E2A-80E7-E6D7B7E331C2}"/>
    <cellStyle name="Accent4" xfId="698" builtinId="41" customBuiltin="1"/>
    <cellStyle name="Accent4 2" xfId="27" xr:uid="{00000000-0005-0000-0000-000040000000}"/>
    <cellStyle name="Accent4 2 2" xfId="617" xr:uid="{00000000-0005-0000-0000-000041000000}"/>
    <cellStyle name="Accent4 2 2 2" xfId="938" xr:uid="{83251216-69A2-44D9-AD19-41764A485DA9}"/>
    <cellStyle name="Accent4 2 3" xfId="852" xr:uid="{4BAD5467-F5E6-401A-A175-B6A7430B9E13}"/>
    <cellStyle name="Accent5" xfId="702" builtinId="45" customBuiltin="1"/>
    <cellStyle name="Accent5 2" xfId="28" xr:uid="{00000000-0005-0000-0000-000043000000}"/>
    <cellStyle name="Accent5 2 2" xfId="618" xr:uid="{00000000-0005-0000-0000-000044000000}"/>
    <cellStyle name="Accent5 2 2 2" xfId="939" xr:uid="{B12F0B48-1217-4031-A459-A5E3B8486F77}"/>
    <cellStyle name="Accent5 2 3" xfId="853" xr:uid="{7F348C5F-DA81-4CD8-AEA6-DBCC46941653}"/>
    <cellStyle name="Accent6" xfId="706" builtinId="49" customBuiltin="1"/>
    <cellStyle name="Accent6 2" xfId="29" xr:uid="{00000000-0005-0000-0000-000046000000}"/>
    <cellStyle name="Accent6 2 2" xfId="619" xr:uid="{00000000-0005-0000-0000-000047000000}"/>
    <cellStyle name="Accent6 2 2 2" xfId="940" xr:uid="{F2597EC7-E0EA-4EDD-AA44-242A30581E84}"/>
    <cellStyle name="Accent6 2 3" xfId="854" xr:uid="{BA1A44B9-5238-4C9B-94E9-18D0B9F0475A}"/>
    <cellStyle name="Bad" xfId="676" builtinId="27" customBuiltin="1"/>
    <cellStyle name="Bad 2" xfId="30" xr:uid="{00000000-0005-0000-0000-000049000000}"/>
    <cellStyle name="Bad 2 2" xfId="620" xr:uid="{00000000-0005-0000-0000-00004A000000}"/>
    <cellStyle name="Bad 2 2 2" xfId="941" xr:uid="{118EEC7E-F72F-4E17-879D-F90DA4F97F21}"/>
    <cellStyle name="Bad 3" xfId="31" xr:uid="{00000000-0005-0000-0000-00004B000000}"/>
    <cellStyle name="Bad 3 2" xfId="621" xr:uid="{00000000-0005-0000-0000-00004C000000}"/>
    <cellStyle name="Bad 3 2 2" xfId="942" xr:uid="{070CD4D9-D24F-407E-81C7-1C7932842139}"/>
    <cellStyle name="Bad 3 3" xfId="855" xr:uid="{C2C5E724-9CA9-41EF-B6A1-9EDE82769D34}"/>
    <cellStyle name="Calculation" xfId="680" builtinId="22" customBuiltin="1"/>
    <cellStyle name="Calculation 2" xfId="32" xr:uid="{00000000-0005-0000-0000-00004E000000}"/>
    <cellStyle name="Calculation 2 2" xfId="622" xr:uid="{00000000-0005-0000-0000-00004F000000}"/>
    <cellStyle name="Calculation 2 2 2" xfId="943" xr:uid="{E31CFE59-538B-44DD-91FC-1C2FEDD8FF82}"/>
    <cellStyle name="Calculation 2 3" xfId="856" xr:uid="{F8E29CEA-741E-46A2-8F74-2499B87CE796}"/>
    <cellStyle name="Check Cell" xfId="682" builtinId="23" customBuiltin="1"/>
    <cellStyle name="Check Cell 2" xfId="33" xr:uid="{00000000-0005-0000-0000-000051000000}"/>
    <cellStyle name="Check Cell 2 2" xfId="623" xr:uid="{00000000-0005-0000-0000-000052000000}"/>
    <cellStyle name="Check Cell 2 2 2" xfId="944" xr:uid="{BE307D6A-C5C8-4926-84BD-79EB0C17261C}"/>
    <cellStyle name="Check Cell 2 3" xfId="857" xr:uid="{D7651168-367C-4CEF-96F9-5C9E89568329}"/>
    <cellStyle name="Comma" xfId="4" xr:uid="{00000000-0005-0000-0000-000053000000}"/>
    <cellStyle name="Comma [0]" xfId="5" xr:uid="{00000000-0005-0000-0000-000054000000}"/>
    <cellStyle name="Comma [0] 2" xfId="34" xr:uid="{00000000-0005-0000-0000-000055000000}"/>
    <cellStyle name="Comma [0] 2 2" xfId="945" xr:uid="{9B90BFF7-9501-4552-9612-6C8F12AA83C3}"/>
    <cellStyle name="Comma [0] 3" xfId="35" xr:uid="{00000000-0005-0000-0000-000056000000}"/>
    <cellStyle name="Comma [0] 3 2" xfId="946" xr:uid="{9C25EA9E-2379-4067-935D-20A8DF623C21}"/>
    <cellStyle name="Comma [0] 4" xfId="36" xr:uid="{00000000-0005-0000-0000-000057000000}"/>
    <cellStyle name="Comma [0] 4 2" xfId="947" xr:uid="{BD82933F-F0FE-407B-8A0A-8FD15CB62822}"/>
    <cellStyle name="Comma 10" xfId="37" xr:uid="{00000000-0005-0000-0000-000058000000}"/>
    <cellStyle name="Comma 10 2" xfId="948" xr:uid="{CAC33748-AB3E-4007-A39D-7843EF225012}"/>
    <cellStyle name="Comma 100" xfId="38" xr:uid="{00000000-0005-0000-0000-000059000000}"/>
    <cellStyle name="Comma 100 2" xfId="949" xr:uid="{CA517D15-5C97-4D93-8572-DC3C0B34A481}"/>
    <cellStyle name="Comma 101" xfId="39" xr:uid="{00000000-0005-0000-0000-00005A000000}"/>
    <cellStyle name="Comma 101 2" xfId="950" xr:uid="{7DFACFF9-4C7A-46EA-BC8F-5F5CA1350AEF}"/>
    <cellStyle name="Comma 102" xfId="40" xr:uid="{00000000-0005-0000-0000-00005B000000}"/>
    <cellStyle name="Comma 102 2" xfId="951" xr:uid="{7DD88BE9-3BD0-4366-B33F-5DD2E34C5A68}"/>
    <cellStyle name="Comma 103" xfId="41" xr:uid="{00000000-0005-0000-0000-00005C000000}"/>
    <cellStyle name="Comma 103 2" xfId="952" xr:uid="{50746248-DE3D-48A2-A086-02A8D04C65E4}"/>
    <cellStyle name="Comma 104" xfId="42" xr:uid="{00000000-0005-0000-0000-00005D000000}"/>
    <cellStyle name="Comma 104 2" xfId="953" xr:uid="{45665E86-ECE4-4496-A9FF-1FD30EED0642}"/>
    <cellStyle name="Comma 105" xfId="43" xr:uid="{00000000-0005-0000-0000-00005E000000}"/>
    <cellStyle name="Comma 105 2" xfId="954" xr:uid="{B830807F-B261-4413-AF20-F15BB99BD716}"/>
    <cellStyle name="Comma 106" xfId="44" xr:uid="{00000000-0005-0000-0000-00005F000000}"/>
    <cellStyle name="Comma 106 2" xfId="955" xr:uid="{3C3E538E-AA90-4B63-9D64-ABDEECADF5E6}"/>
    <cellStyle name="Comma 107" xfId="45" xr:uid="{00000000-0005-0000-0000-000060000000}"/>
    <cellStyle name="Comma 107 2" xfId="956" xr:uid="{1A21F3E9-C907-4DCC-B237-0EE8BE80C4F3}"/>
    <cellStyle name="Comma 108" xfId="46" xr:uid="{00000000-0005-0000-0000-000061000000}"/>
    <cellStyle name="Comma 108 2" xfId="957" xr:uid="{FED71D4B-FA80-4726-A2D2-81FA25F3676A}"/>
    <cellStyle name="Comma 109" xfId="47" xr:uid="{00000000-0005-0000-0000-000062000000}"/>
    <cellStyle name="Comma 109 2" xfId="958" xr:uid="{2B49D5C1-BB4C-45AB-A64B-918A6EA5C85D}"/>
    <cellStyle name="Comma 11" xfId="48" xr:uid="{00000000-0005-0000-0000-000063000000}"/>
    <cellStyle name="Comma 11 2" xfId="959" xr:uid="{330691A6-DE9B-48A1-A88C-8BE1E76CE12E}"/>
    <cellStyle name="Comma 110" xfId="49" xr:uid="{00000000-0005-0000-0000-000064000000}"/>
    <cellStyle name="Comma 110 2" xfId="960" xr:uid="{C1E49DD4-BB87-44A9-8637-791976D05320}"/>
    <cellStyle name="Comma 111" xfId="50" xr:uid="{00000000-0005-0000-0000-000065000000}"/>
    <cellStyle name="Comma 111 2" xfId="961" xr:uid="{15884078-A860-4CC4-B9B9-98F4A5793B03}"/>
    <cellStyle name="Comma 112" xfId="51" xr:uid="{00000000-0005-0000-0000-000066000000}"/>
    <cellStyle name="Comma 112 2" xfId="962" xr:uid="{93C4D662-8063-4DB0-9F7C-33768A7826B5}"/>
    <cellStyle name="Comma 113" xfId="52" xr:uid="{00000000-0005-0000-0000-000067000000}"/>
    <cellStyle name="Comma 113 2" xfId="963" xr:uid="{34CCFE0D-E038-4E89-B6AC-A9036B43BE2E}"/>
    <cellStyle name="Comma 114" xfId="53" xr:uid="{00000000-0005-0000-0000-000068000000}"/>
    <cellStyle name="Comma 114 2" xfId="964" xr:uid="{303DDDA5-A1CB-47F0-A214-5DD763FDC2CD}"/>
    <cellStyle name="Comma 115" xfId="54" xr:uid="{00000000-0005-0000-0000-000069000000}"/>
    <cellStyle name="Comma 115 2" xfId="965" xr:uid="{FC7B9856-1BA4-46C4-AC34-D0437DA48454}"/>
    <cellStyle name="Comma 116" xfId="55" xr:uid="{00000000-0005-0000-0000-00006A000000}"/>
    <cellStyle name="Comma 116 2" xfId="966" xr:uid="{D71C018D-47B0-47A5-8C4A-05D0E9CBDF69}"/>
    <cellStyle name="Comma 117" xfId="56" xr:uid="{00000000-0005-0000-0000-00006B000000}"/>
    <cellStyle name="Comma 117 2" xfId="967" xr:uid="{53EC881A-5307-4397-BA90-BDDD77382AD4}"/>
    <cellStyle name="Comma 118" xfId="57" xr:uid="{00000000-0005-0000-0000-00006C000000}"/>
    <cellStyle name="Comma 118 2" xfId="968" xr:uid="{812E6A70-D50B-4273-B0A5-85A8C70B071E}"/>
    <cellStyle name="Comma 119" xfId="58" xr:uid="{00000000-0005-0000-0000-00006D000000}"/>
    <cellStyle name="Comma 119 2" xfId="969" xr:uid="{9600D016-A279-4D83-B963-2F147B71D699}"/>
    <cellStyle name="Comma 12" xfId="59" xr:uid="{00000000-0005-0000-0000-00006E000000}"/>
    <cellStyle name="Comma 12 2" xfId="970" xr:uid="{1AD190BC-E18A-430A-BB20-5D8F847EF392}"/>
    <cellStyle name="Comma 120" xfId="60" xr:uid="{00000000-0005-0000-0000-00006F000000}"/>
    <cellStyle name="Comma 120 2" xfId="971" xr:uid="{463AEBC4-BFBB-4620-B80A-F109E52B0A36}"/>
    <cellStyle name="Comma 121" xfId="61" xr:uid="{00000000-0005-0000-0000-000070000000}"/>
    <cellStyle name="Comma 121 2" xfId="972" xr:uid="{F97684A3-3089-4E78-8800-36B0FF48C39C}"/>
    <cellStyle name="Comma 122" xfId="62" xr:uid="{00000000-0005-0000-0000-000071000000}"/>
    <cellStyle name="Comma 122 2" xfId="973" xr:uid="{D8884E27-D1AD-4A82-9AE3-02F40D180F61}"/>
    <cellStyle name="Comma 123" xfId="63" xr:uid="{00000000-0005-0000-0000-000072000000}"/>
    <cellStyle name="Comma 123 2" xfId="974" xr:uid="{46EF1F0B-BCF1-41CA-96E9-20AD89722722}"/>
    <cellStyle name="Comma 124" xfId="64" xr:uid="{00000000-0005-0000-0000-000073000000}"/>
    <cellStyle name="Comma 124 2" xfId="975" xr:uid="{12F97B02-C6AF-4D02-992C-5869EF931474}"/>
    <cellStyle name="Comma 125" xfId="65" xr:uid="{00000000-0005-0000-0000-000074000000}"/>
    <cellStyle name="Comma 125 2" xfId="976" xr:uid="{E232A4FA-EB3E-4A22-A7BB-5FEA0E25CC0A}"/>
    <cellStyle name="Comma 126" xfId="66" xr:uid="{00000000-0005-0000-0000-000075000000}"/>
    <cellStyle name="Comma 126 2" xfId="977" xr:uid="{D1E4406F-78D3-4874-A173-E4C872EB2295}"/>
    <cellStyle name="Comma 127" xfId="67" xr:uid="{00000000-0005-0000-0000-000076000000}"/>
    <cellStyle name="Comma 127 2" xfId="978" xr:uid="{7C5AE4A6-3489-41AD-80C1-BD7650A2687A}"/>
    <cellStyle name="Comma 128" xfId="68" xr:uid="{00000000-0005-0000-0000-000077000000}"/>
    <cellStyle name="Comma 128 2" xfId="979" xr:uid="{6C2CE4A8-61A7-4F0F-ADE3-99BCC6F07347}"/>
    <cellStyle name="Comma 129" xfId="69" xr:uid="{00000000-0005-0000-0000-000078000000}"/>
    <cellStyle name="Comma 129 2" xfId="980" xr:uid="{1D56E5DD-1882-4FB3-962F-6CCB47DD097D}"/>
    <cellStyle name="Comma 13" xfId="70" xr:uid="{00000000-0005-0000-0000-000079000000}"/>
    <cellStyle name="Comma 13 2" xfId="981" xr:uid="{3D68001F-5399-4834-A1BA-B2FC2BFA27A7}"/>
    <cellStyle name="Comma 130" xfId="71" xr:uid="{00000000-0005-0000-0000-00007A000000}"/>
    <cellStyle name="Comma 130 2" xfId="982" xr:uid="{78D4CC98-0CF9-4FF4-812E-D5C600129942}"/>
    <cellStyle name="Comma 131" xfId="72" xr:uid="{00000000-0005-0000-0000-00007B000000}"/>
    <cellStyle name="Comma 131 2" xfId="983" xr:uid="{ACE7A790-047B-4010-A277-8630A5C7295F}"/>
    <cellStyle name="Comma 132" xfId="73" xr:uid="{00000000-0005-0000-0000-00007C000000}"/>
    <cellStyle name="Comma 132 2" xfId="984" xr:uid="{38988808-8AE1-4550-AAD2-7F537FDA7CCD}"/>
    <cellStyle name="Comma 133" xfId="74" xr:uid="{00000000-0005-0000-0000-00007D000000}"/>
    <cellStyle name="Comma 133 2" xfId="985" xr:uid="{28183037-6A65-410D-BEF3-4A5C3B750FA3}"/>
    <cellStyle name="Comma 134" xfId="75" xr:uid="{00000000-0005-0000-0000-00007E000000}"/>
    <cellStyle name="Comma 134 2" xfId="986" xr:uid="{8535D980-BEB6-4E3C-9297-1492B8C63114}"/>
    <cellStyle name="Comma 135" xfId="76" xr:uid="{00000000-0005-0000-0000-00007F000000}"/>
    <cellStyle name="Comma 135 2" xfId="987" xr:uid="{4488DB7D-FBDC-43B3-8C93-C52B833B4598}"/>
    <cellStyle name="Comma 136" xfId="77" xr:uid="{00000000-0005-0000-0000-000080000000}"/>
    <cellStyle name="Comma 136 2" xfId="988" xr:uid="{8C6E1C5D-E09F-42D9-9558-72F155182EAD}"/>
    <cellStyle name="Comma 137" xfId="78" xr:uid="{00000000-0005-0000-0000-000081000000}"/>
    <cellStyle name="Comma 137 2" xfId="989" xr:uid="{22D2459C-1821-4B6B-918B-B376F62FCD6B}"/>
    <cellStyle name="Comma 138" xfId="79" xr:uid="{00000000-0005-0000-0000-000082000000}"/>
    <cellStyle name="Comma 138 2" xfId="990" xr:uid="{0D5BB479-5146-423F-B2A4-B8C4DCFDA49D}"/>
    <cellStyle name="Comma 139" xfId="80" xr:uid="{00000000-0005-0000-0000-000083000000}"/>
    <cellStyle name="Comma 139 2" xfId="991" xr:uid="{FCBB7C46-DEAC-42A0-A1B3-82A0A2813500}"/>
    <cellStyle name="Comma 14" xfId="81" xr:uid="{00000000-0005-0000-0000-000084000000}"/>
    <cellStyle name="Comma 14 2" xfId="992" xr:uid="{E192D3FB-5F81-4607-8E4B-D50F9EE20D72}"/>
    <cellStyle name="Comma 140" xfId="82" xr:uid="{00000000-0005-0000-0000-000085000000}"/>
    <cellStyle name="Comma 140 2" xfId="993" xr:uid="{B9C0B634-800D-47D9-BEBE-693FAE462184}"/>
    <cellStyle name="Comma 141" xfId="83" xr:uid="{00000000-0005-0000-0000-000086000000}"/>
    <cellStyle name="Comma 141 2" xfId="994" xr:uid="{AA32B9CC-9BC6-4C74-ADFF-2DBA6B6C223C}"/>
    <cellStyle name="Comma 142" xfId="84" xr:uid="{00000000-0005-0000-0000-000087000000}"/>
    <cellStyle name="Comma 142 2" xfId="995" xr:uid="{8AA7867A-6088-49A7-BB19-86FB5793ED09}"/>
    <cellStyle name="Comma 143" xfId="85" xr:uid="{00000000-0005-0000-0000-000088000000}"/>
    <cellStyle name="Comma 143 2" xfId="996" xr:uid="{71C98A18-683C-4612-BD0C-B1A4FBF3AAC1}"/>
    <cellStyle name="Comma 144" xfId="86" xr:uid="{00000000-0005-0000-0000-000089000000}"/>
    <cellStyle name="Comma 144 2" xfId="997" xr:uid="{7B8C4F43-47F6-47E1-A265-F0EA689C294F}"/>
    <cellStyle name="Comma 145" xfId="87" xr:uid="{00000000-0005-0000-0000-00008A000000}"/>
    <cellStyle name="Comma 145 2" xfId="998" xr:uid="{5441B336-F75F-483E-9F6E-9A592146628B}"/>
    <cellStyle name="Comma 146" xfId="88" xr:uid="{00000000-0005-0000-0000-00008B000000}"/>
    <cellStyle name="Comma 146 2" xfId="999" xr:uid="{8EFDF612-4812-4A5D-8E36-5E3BD1336BA3}"/>
    <cellStyle name="Comma 147" xfId="89" xr:uid="{00000000-0005-0000-0000-00008C000000}"/>
    <cellStyle name="Comma 147 2" xfId="1000" xr:uid="{4C02C87B-DAD2-4152-85A8-F602BB91E445}"/>
    <cellStyle name="Comma 148" xfId="90" xr:uid="{00000000-0005-0000-0000-00008D000000}"/>
    <cellStyle name="Comma 148 2" xfId="1001" xr:uid="{22DE96FD-B3E7-431A-A15D-BDC904B3D83F}"/>
    <cellStyle name="Comma 149" xfId="91" xr:uid="{00000000-0005-0000-0000-00008E000000}"/>
    <cellStyle name="Comma 149 2" xfId="1002" xr:uid="{B80F5689-DE45-400F-B68E-12BDC77E3F96}"/>
    <cellStyle name="Comma 15" xfId="92" xr:uid="{00000000-0005-0000-0000-00008F000000}"/>
    <cellStyle name="Comma 15 2" xfId="1003" xr:uid="{9F83471D-50E7-47F0-B1DA-DBA8B047DD61}"/>
    <cellStyle name="Comma 150" xfId="93" xr:uid="{00000000-0005-0000-0000-000090000000}"/>
    <cellStyle name="Comma 150 2" xfId="1004" xr:uid="{26970A13-03E8-44C0-8C9E-EB9C86C820A7}"/>
    <cellStyle name="Comma 151" xfId="94" xr:uid="{00000000-0005-0000-0000-000091000000}"/>
    <cellStyle name="Comma 151 2" xfId="1005" xr:uid="{B9A09651-1372-4FF4-BF1D-DD4D646FCCC0}"/>
    <cellStyle name="Comma 152" xfId="95" xr:uid="{00000000-0005-0000-0000-000092000000}"/>
    <cellStyle name="Comma 152 2" xfId="1006" xr:uid="{1246071C-5B9D-4480-9907-BCE6BADFA068}"/>
    <cellStyle name="Comma 153" xfId="96" xr:uid="{00000000-0005-0000-0000-000093000000}"/>
    <cellStyle name="Comma 153 2" xfId="1007" xr:uid="{98C26C3B-7C78-4C62-88C7-D5717E1E73F6}"/>
    <cellStyle name="Comma 154" xfId="97" xr:uid="{00000000-0005-0000-0000-000094000000}"/>
    <cellStyle name="Comma 154 2" xfId="1008" xr:uid="{87D6D848-38CC-4512-B039-1C95A527C39D}"/>
    <cellStyle name="Comma 155" xfId="98" xr:uid="{00000000-0005-0000-0000-000095000000}"/>
    <cellStyle name="Comma 155 2" xfId="1009" xr:uid="{46E7A5E2-088D-45B6-ABCC-CBC02AB0FCA2}"/>
    <cellStyle name="Comma 156" xfId="99" xr:uid="{00000000-0005-0000-0000-000096000000}"/>
    <cellStyle name="Comma 156 2" xfId="1010" xr:uid="{8AD8D4DD-6192-4F28-BA45-C793B7D9504E}"/>
    <cellStyle name="Comma 157" xfId="100" xr:uid="{00000000-0005-0000-0000-000097000000}"/>
    <cellStyle name="Comma 157 2" xfId="1011" xr:uid="{7C705442-56DE-4D08-A77F-663AB00FD701}"/>
    <cellStyle name="Comma 158" xfId="101" xr:uid="{00000000-0005-0000-0000-000098000000}"/>
    <cellStyle name="Comma 158 2" xfId="1012" xr:uid="{3562BA91-B3AC-4145-AB30-20A82653E8E7}"/>
    <cellStyle name="Comma 159" xfId="102" xr:uid="{00000000-0005-0000-0000-000099000000}"/>
    <cellStyle name="Comma 159 2" xfId="1013" xr:uid="{34D82D74-2C49-4875-A412-90F296501198}"/>
    <cellStyle name="Comma 16" xfId="103" xr:uid="{00000000-0005-0000-0000-00009A000000}"/>
    <cellStyle name="Comma 16 2" xfId="1014" xr:uid="{6639F833-606B-4559-A88E-50968B38EC81}"/>
    <cellStyle name="Comma 160" xfId="104" xr:uid="{00000000-0005-0000-0000-00009B000000}"/>
    <cellStyle name="Comma 160 2" xfId="1015" xr:uid="{FE82A6F4-D98F-4E2C-97BF-6B47099B242A}"/>
    <cellStyle name="Comma 161" xfId="105" xr:uid="{00000000-0005-0000-0000-00009C000000}"/>
    <cellStyle name="Comma 161 2" xfId="1016" xr:uid="{567B410E-BBBE-482A-9518-A3ED1D4996E9}"/>
    <cellStyle name="Comma 162" xfId="106" xr:uid="{00000000-0005-0000-0000-00009D000000}"/>
    <cellStyle name="Comma 162 2" xfId="1017" xr:uid="{A54780AE-0335-44B2-B90B-FBF8450824E2}"/>
    <cellStyle name="Comma 163" xfId="107" xr:uid="{00000000-0005-0000-0000-00009E000000}"/>
    <cellStyle name="Comma 163 2" xfId="1018" xr:uid="{AE47D231-270D-4ED2-B4DA-027CA98ECDB5}"/>
    <cellStyle name="Comma 164" xfId="108" xr:uid="{00000000-0005-0000-0000-00009F000000}"/>
    <cellStyle name="Comma 164 2" xfId="1019" xr:uid="{1738534F-408E-41B8-97D8-2654B278CB96}"/>
    <cellStyle name="Comma 165" xfId="109" xr:uid="{00000000-0005-0000-0000-0000A0000000}"/>
    <cellStyle name="Comma 165 2" xfId="1020" xr:uid="{3F14994E-B55B-4561-941E-AC63D4923274}"/>
    <cellStyle name="Comma 166" xfId="110" xr:uid="{00000000-0005-0000-0000-0000A1000000}"/>
    <cellStyle name="Comma 166 2" xfId="1021" xr:uid="{D3D44537-8A11-4877-A481-55344BDB2C0C}"/>
    <cellStyle name="Comma 167" xfId="111" xr:uid="{00000000-0005-0000-0000-0000A2000000}"/>
    <cellStyle name="Comma 167 2" xfId="1022" xr:uid="{5E31FEA9-0223-4C4D-9502-D7FDD3ADBBF5}"/>
    <cellStyle name="Comma 168" xfId="112" xr:uid="{00000000-0005-0000-0000-0000A3000000}"/>
    <cellStyle name="Comma 168 2" xfId="1023" xr:uid="{20FBA7F3-FDE3-483F-B7C6-B7C8B7192032}"/>
    <cellStyle name="Comma 169" xfId="113" xr:uid="{00000000-0005-0000-0000-0000A4000000}"/>
    <cellStyle name="Comma 169 2" xfId="1024" xr:uid="{C30FB05A-8CCA-4A28-B37A-09FC56E750B1}"/>
    <cellStyle name="Comma 17" xfId="114" xr:uid="{00000000-0005-0000-0000-0000A5000000}"/>
    <cellStyle name="Comma 17 2" xfId="1025" xr:uid="{529858C9-4E87-4F9B-9243-95652F7DBE34}"/>
    <cellStyle name="Comma 170" xfId="115" xr:uid="{00000000-0005-0000-0000-0000A6000000}"/>
    <cellStyle name="Comma 170 2" xfId="1026" xr:uid="{AAA03736-D88F-4D0D-8FA9-EEF73BB7AF97}"/>
    <cellStyle name="Comma 171" xfId="116" xr:uid="{00000000-0005-0000-0000-0000A7000000}"/>
    <cellStyle name="Comma 171 2" xfId="1027" xr:uid="{67A81799-0857-46DE-AD72-8709BA093161}"/>
    <cellStyle name="Comma 172" xfId="117" xr:uid="{00000000-0005-0000-0000-0000A8000000}"/>
    <cellStyle name="Comma 172 2" xfId="1028" xr:uid="{956F0296-B76F-4BDA-84F0-C2B7039E5C8E}"/>
    <cellStyle name="Comma 173" xfId="118" xr:uid="{00000000-0005-0000-0000-0000A9000000}"/>
    <cellStyle name="Comma 173 2" xfId="1029" xr:uid="{9112EC70-C883-4A14-A2C6-574B44093CD7}"/>
    <cellStyle name="Comma 174" xfId="119" xr:uid="{00000000-0005-0000-0000-0000AA000000}"/>
    <cellStyle name="Comma 174 2" xfId="1030" xr:uid="{63C7434A-55C9-4194-BD55-77ABDD224BF9}"/>
    <cellStyle name="Comma 175" xfId="120" xr:uid="{00000000-0005-0000-0000-0000AB000000}"/>
    <cellStyle name="Comma 175 2" xfId="1031" xr:uid="{C3117661-9A4D-49C3-9B3E-29A9CA682B7E}"/>
    <cellStyle name="Comma 176" xfId="121" xr:uid="{00000000-0005-0000-0000-0000AC000000}"/>
    <cellStyle name="Comma 176 2" xfId="1032" xr:uid="{B9023B03-8A50-4EC3-A3DF-2BC15D5B77AB}"/>
    <cellStyle name="Comma 177" xfId="122" xr:uid="{00000000-0005-0000-0000-0000AD000000}"/>
    <cellStyle name="Comma 177 2" xfId="1033" xr:uid="{D9C183A8-D78A-4087-8755-4A9D08D8F9FB}"/>
    <cellStyle name="Comma 178" xfId="123" xr:uid="{00000000-0005-0000-0000-0000AE000000}"/>
    <cellStyle name="Comma 178 2" xfId="1034" xr:uid="{8B46229B-1CCB-47DC-8216-8474431161A5}"/>
    <cellStyle name="Comma 179" xfId="124" xr:uid="{00000000-0005-0000-0000-0000AF000000}"/>
    <cellStyle name="Comma 179 2" xfId="1035" xr:uid="{0428CB82-47FA-4185-AEDF-4770C8E8A4C3}"/>
    <cellStyle name="Comma 18" xfId="125" xr:uid="{00000000-0005-0000-0000-0000B0000000}"/>
    <cellStyle name="Comma 18 2" xfId="1036" xr:uid="{D0820422-C8AD-42E1-AD69-50550D6D055E}"/>
    <cellStyle name="Comma 180" xfId="126" xr:uid="{00000000-0005-0000-0000-0000B1000000}"/>
    <cellStyle name="Comma 180 2" xfId="1037" xr:uid="{77913496-546E-4E9D-9ECE-E12E897C69D3}"/>
    <cellStyle name="Comma 181" xfId="127" xr:uid="{00000000-0005-0000-0000-0000B2000000}"/>
    <cellStyle name="Comma 181 2" xfId="1038" xr:uid="{911303F3-C043-4BD6-ABAC-E36DBD41ADB0}"/>
    <cellStyle name="Comma 182" xfId="128" xr:uid="{00000000-0005-0000-0000-0000B3000000}"/>
    <cellStyle name="Comma 182 2" xfId="1039" xr:uid="{5A9190F3-760E-48FC-837B-7BF9EE1433CB}"/>
    <cellStyle name="Comma 183" xfId="129" xr:uid="{00000000-0005-0000-0000-0000B4000000}"/>
    <cellStyle name="Comma 183 2" xfId="1040" xr:uid="{B4041DC1-178F-46FA-8ADB-76DE25136796}"/>
    <cellStyle name="Comma 184" xfId="130" xr:uid="{00000000-0005-0000-0000-0000B5000000}"/>
    <cellStyle name="Comma 184 2" xfId="1041" xr:uid="{5B5FF63C-7863-48B0-A311-BC3D752D42A4}"/>
    <cellStyle name="Comma 185" xfId="131" xr:uid="{00000000-0005-0000-0000-0000B6000000}"/>
    <cellStyle name="Comma 185 2" xfId="1042" xr:uid="{D5510A5A-B936-4DD2-81C0-A101E5F3374E}"/>
    <cellStyle name="Comma 186" xfId="132" xr:uid="{00000000-0005-0000-0000-0000B7000000}"/>
    <cellStyle name="Comma 186 2" xfId="1043" xr:uid="{5DE65688-0AFE-4799-9859-F6D02B0275FA}"/>
    <cellStyle name="Comma 187" xfId="133" xr:uid="{00000000-0005-0000-0000-0000B8000000}"/>
    <cellStyle name="Comma 187 2" xfId="1044" xr:uid="{DA91CE0F-6EC5-4615-8A17-6BE086A1D358}"/>
    <cellStyle name="Comma 188" xfId="134" xr:uid="{00000000-0005-0000-0000-0000B9000000}"/>
    <cellStyle name="Comma 188 2" xfId="1045" xr:uid="{E83194B8-60E8-4C20-AE38-7E24B213F6B8}"/>
    <cellStyle name="Comma 189" xfId="135" xr:uid="{00000000-0005-0000-0000-0000BA000000}"/>
    <cellStyle name="Comma 189 2" xfId="1046" xr:uid="{8D3594A5-698F-4118-88C7-7FD4CAD96709}"/>
    <cellStyle name="Comma 19" xfId="136" xr:uid="{00000000-0005-0000-0000-0000BB000000}"/>
    <cellStyle name="Comma 19 2" xfId="1047" xr:uid="{27051ED9-390E-4176-B398-4CFCCBA58195}"/>
    <cellStyle name="Comma 190" xfId="137" xr:uid="{00000000-0005-0000-0000-0000BC000000}"/>
    <cellStyle name="Comma 190 2" xfId="1048" xr:uid="{4AA7C756-1DCC-4501-BFEF-4B97B6CE5ED5}"/>
    <cellStyle name="Comma 191" xfId="138" xr:uid="{00000000-0005-0000-0000-0000BD000000}"/>
    <cellStyle name="Comma 191 2" xfId="1049" xr:uid="{7AE598DE-8D7E-4CFC-8B19-C468D9863B23}"/>
    <cellStyle name="Comma 192" xfId="139" xr:uid="{00000000-0005-0000-0000-0000BE000000}"/>
    <cellStyle name="Comma 192 2" xfId="1050" xr:uid="{61D29A9A-C03C-48E6-97F4-3CC83BA511EC}"/>
    <cellStyle name="Comma 193" xfId="140" xr:uid="{00000000-0005-0000-0000-0000BF000000}"/>
    <cellStyle name="Comma 193 2" xfId="1051" xr:uid="{38E89E85-8816-46AE-BF3A-8C32530567E5}"/>
    <cellStyle name="Comma 194" xfId="141" xr:uid="{00000000-0005-0000-0000-0000C0000000}"/>
    <cellStyle name="Comma 194 2" xfId="1052" xr:uid="{64CFE57B-D323-4CB0-B3CD-8A095579D0F3}"/>
    <cellStyle name="Comma 195" xfId="142" xr:uid="{00000000-0005-0000-0000-0000C1000000}"/>
    <cellStyle name="Comma 195 2" xfId="1053" xr:uid="{8D9C95C5-9C52-4757-9344-FA88E1949163}"/>
    <cellStyle name="Comma 196" xfId="143" xr:uid="{00000000-0005-0000-0000-0000C2000000}"/>
    <cellStyle name="Comma 196 2" xfId="1054" xr:uid="{0C4786B5-3642-41A5-9B4F-06D4C26D6556}"/>
    <cellStyle name="Comma 197" xfId="144" xr:uid="{00000000-0005-0000-0000-0000C3000000}"/>
    <cellStyle name="Comma 197 2" xfId="1055" xr:uid="{7223D785-D26C-4419-9205-2A0C2845FED4}"/>
    <cellStyle name="Comma 198" xfId="145" xr:uid="{00000000-0005-0000-0000-0000C4000000}"/>
    <cellStyle name="Comma 198 2" xfId="1056" xr:uid="{5000B666-408D-41EA-87AF-68A916B2192B}"/>
    <cellStyle name="Comma 199" xfId="146" xr:uid="{00000000-0005-0000-0000-0000C5000000}"/>
    <cellStyle name="Comma 199 2" xfId="1057" xr:uid="{D7A80B55-68DE-49E3-9153-FF8FA4B8F141}"/>
    <cellStyle name="Comma 2" xfId="147" xr:uid="{00000000-0005-0000-0000-0000C6000000}"/>
    <cellStyle name="Comma 2 2" xfId="1058" xr:uid="{68D8D741-95EC-40B3-9011-A7F05F1EC7AD}"/>
    <cellStyle name="Comma 20" xfId="148" xr:uid="{00000000-0005-0000-0000-0000C7000000}"/>
    <cellStyle name="Comma 20 2" xfId="1059" xr:uid="{93027011-C16F-442B-B304-F8FB7F7560EC}"/>
    <cellStyle name="Comma 200" xfId="149" xr:uid="{00000000-0005-0000-0000-0000C8000000}"/>
    <cellStyle name="Comma 200 2" xfId="1060" xr:uid="{CC139988-4B99-4D99-8A30-89AA0FD638D0}"/>
    <cellStyle name="Comma 201" xfId="150" xr:uid="{00000000-0005-0000-0000-0000C9000000}"/>
    <cellStyle name="Comma 201 2" xfId="1061" xr:uid="{8778F75C-14AC-4293-8ECA-32A68268522D}"/>
    <cellStyle name="Comma 202" xfId="151" xr:uid="{00000000-0005-0000-0000-0000CA000000}"/>
    <cellStyle name="Comma 202 2" xfId="1062" xr:uid="{4E5EA905-77E5-41A1-87C2-FB2862561720}"/>
    <cellStyle name="Comma 203" xfId="152" xr:uid="{00000000-0005-0000-0000-0000CB000000}"/>
    <cellStyle name="Comma 203 2" xfId="1063" xr:uid="{0DEA333F-838F-40A5-9107-86DBB5512002}"/>
    <cellStyle name="Comma 204" xfId="153" xr:uid="{00000000-0005-0000-0000-0000CC000000}"/>
    <cellStyle name="Comma 204 2" xfId="1064" xr:uid="{E39A98F1-256C-44F4-B617-21C76FF13942}"/>
    <cellStyle name="Comma 205" xfId="154" xr:uid="{00000000-0005-0000-0000-0000CD000000}"/>
    <cellStyle name="Comma 205 2" xfId="1065" xr:uid="{DF442EFD-D352-45D4-B179-C07C3338B614}"/>
    <cellStyle name="Comma 206" xfId="155" xr:uid="{00000000-0005-0000-0000-0000CE000000}"/>
    <cellStyle name="Comma 206 2" xfId="1066" xr:uid="{6226D85D-0160-4257-815C-D15B394A567D}"/>
    <cellStyle name="Comma 207" xfId="156" xr:uid="{00000000-0005-0000-0000-0000CF000000}"/>
    <cellStyle name="Comma 207 2" xfId="1067" xr:uid="{CA220CD6-69BD-4C54-B79E-D37A69154F0A}"/>
    <cellStyle name="Comma 208" xfId="157" xr:uid="{00000000-0005-0000-0000-0000D0000000}"/>
    <cellStyle name="Comma 208 2" xfId="1068" xr:uid="{A5BFB573-EFB0-449C-A38E-9BA3D7314B1B}"/>
    <cellStyle name="Comma 209" xfId="158" xr:uid="{00000000-0005-0000-0000-0000D1000000}"/>
    <cellStyle name="Comma 209 2" xfId="1069" xr:uid="{B1254B01-5F9A-419B-834F-B034EA64B404}"/>
    <cellStyle name="Comma 21" xfId="159" xr:uid="{00000000-0005-0000-0000-0000D2000000}"/>
    <cellStyle name="Comma 21 2" xfId="1070" xr:uid="{09B3D318-5616-46B2-B6F4-075448796E1A}"/>
    <cellStyle name="Comma 210" xfId="160" xr:uid="{00000000-0005-0000-0000-0000D3000000}"/>
    <cellStyle name="Comma 210 2" xfId="1071" xr:uid="{7BB66CF3-0915-42A0-BD8C-7DE6CAA922C4}"/>
    <cellStyle name="Comma 211" xfId="161" xr:uid="{00000000-0005-0000-0000-0000D4000000}"/>
    <cellStyle name="Comma 211 2" xfId="1072" xr:uid="{4CCB30DA-A30E-4E70-964A-380CD1481EFA}"/>
    <cellStyle name="Comma 212" xfId="162" xr:uid="{00000000-0005-0000-0000-0000D5000000}"/>
    <cellStyle name="Comma 212 2" xfId="1073" xr:uid="{5950DEA6-3B28-4E05-BB37-A4834FAEAF9C}"/>
    <cellStyle name="Comma 213" xfId="163" xr:uid="{00000000-0005-0000-0000-0000D6000000}"/>
    <cellStyle name="Comma 213 2" xfId="1074" xr:uid="{85968670-DF55-47A0-A3D4-BBAA3AA4D2D6}"/>
    <cellStyle name="Comma 214" xfId="164" xr:uid="{00000000-0005-0000-0000-0000D7000000}"/>
    <cellStyle name="Comma 214 2" xfId="1075" xr:uid="{297C06B1-7F98-471C-852D-18D33722A021}"/>
    <cellStyle name="Comma 215" xfId="165" xr:uid="{00000000-0005-0000-0000-0000D8000000}"/>
    <cellStyle name="Comma 215 2" xfId="1076" xr:uid="{A5C93299-AB2A-410E-9A75-2DFA0E876042}"/>
    <cellStyle name="Comma 216" xfId="166" xr:uid="{00000000-0005-0000-0000-0000D9000000}"/>
    <cellStyle name="Comma 216 2" xfId="1077" xr:uid="{557BE5DD-6A37-4A4F-9D41-2B34C5151714}"/>
    <cellStyle name="Comma 217" xfId="167" xr:uid="{00000000-0005-0000-0000-0000DA000000}"/>
    <cellStyle name="Comma 217 2" xfId="1078" xr:uid="{B5B8DA82-0710-43FF-BF13-FA2FAAA89227}"/>
    <cellStyle name="Comma 218" xfId="168" xr:uid="{00000000-0005-0000-0000-0000DB000000}"/>
    <cellStyle name="Comma 218 2" xfId="1079" xr:uid="{E1C2AA12-BED7-46F5-A948-758BDF8BBA1E}"/>
    <cellStyle name="Comma 219" xfId="169" xr:uid="{00000000-0005-0000-0000-0000DC000000}"/>
    <cellStyle name="Comma 219 2" xfId="1080" xr:uid="{175E9B04-9AA1-4CBA-8F06-60890337E1F0}"/>
    <cellStyle name="Comma 22" xfId="170" xr:uid="{00000000-0005-0000-0000-0000DD000000}"/>
    <cellStyle name="Comma 22 2" xfId="1081" xr:uid="{FC00D628-6889-49E7-874B-72CF533C8F94}"/>
    <cellStyle name="Comma 220" xfId="171" xr:uid="{00000000-0005-0000-0000-0000DE000000}"/>
    <cellStyle name="Comma 220 2" xfId="1082" xr:uid="{16C2DFA3-DA6C-43B2-8DC5-B3DCED067C08}"/>
    <cellStyle name="Comma 221" xfId="172" xr:uid="{00000000-0005-0000-0000-0000DF000000}"/>
    <cellStyle name="Comma 221 2" xfId="1083" xr:uid="{9948CE2A-AE1E-4E97-9B1F-29D8E928FD56}"/>
    <cellStyle name="Comma 222" xfId="173" xr:uid="{00000000-0005-0000-0000-0000E0000000}"/>
    <cellStyle name="Comma 222 2" xfId="1084" xr:uid="{214BD477-C3C7-4A4F-AA75-C80F19EF4BD9}"/>
    <cellStyle name="Comma 223" xfId="174" xr:uid="{00000000-0005-0000-0000-0000E1000000}"/>
    <cellStyle name="Comma 223 2" xfId="1085" xr:uid="{E8EBC82E-7BBE-42B5-82D3-9EB10E27F9E8}"/>
    <cellStyle name="Comma 23" xfId="175" xr:uid="{00000000-0005-0000-0000-0000E2000000}"/>
    <cellStyle name="Comma 23 2" xfId="1086" xr:uid="{90ED476E-0977-4F23-B44D-5681146E950C}"/>
    <cellStyle name="Comma 24" xfId="176" xr:uid="{00000000-0005-0000-0000-0000E3000000}"/>
    <cellStyle name="Comma 24 2" xfId="1087" xr:uid="{3AA18A37-D67B-4C98-BB98-27EF03ADB776}"/>
    <cellStyle name="Comma 25" xfId="177" xr:uid="{00000000-0005-0000-0000-0000E4000000}"/>
    <cellStyle name="Comma 25 2" xfId="1088" xr:uid="{E1952B78-C706-4926-858C-C7536FA0ED9D}"/>
    <cellStyle name="Comma 26" xfId="178" xr:uid="{00000000-0005-0000-0000-0000E5000000}"/>
    <cellStyle name="Comma 26 2" xfId="1089" xr:uid="{DD2C78D0-7636-4836-BB32-D879FDE1F008}"/>
    <cellStyle name="Comma 27" xfId="179" xr:uid="{00000000-0005-0000-0000-0000E6000000}"/>
    <cellStyle name="Comma 27 2" xfId="1090" xr:uid="{BC4C4B71-6880-4251-AB99-9E3691E26673}"/>
    <cellStyle name="Comma 28" xfId="180" xr:uid="{00000000-0005-0000-0000-0000E7000000}"/>
    <cellStyle name="Comma 28 2" xfId="1091" xr:uid="{FE672C5B-10C3-409B-9C36-3C81A237C2CC}"/>
    <cellStyle name="Comma 29" xfId="181" xr:uid="{00000000-0005-0000-0000-0000E8000000}"/>
    <cellStyle name="Comma 29 2" xfId="1092" xr:uid="{DE4E6060-1205-4BA9-ACD0-8788FFC718E4}"/>
    <cellStyle name="Comma 3" xfId="182" xr:uid="{00000000-0005-0000-0000-0000E9000000}"/>
    <cellStyle name="Comma 3 2" xfId="1093" xr:uid="{8A6B7E3C-5398-4AB3-A1B5-2A6AF6BEE9C7}"/>
    <cellStyle name="Comma 30" xfId="183" xr:uid="{00000000-0005-0000-0000-0000EA000000}"/>
    <cellStyle name="Comma 30 2" xfId="1094" xr:uid="{27E5A95D-AA1C-4AE9-9487-AD3ADD43DBD0}"/>
    <cellStyle name="Comma 31" xfId="184" xr:uid="{00000000-0005-0000-0000-0000EB000000}"/>
    <cellStyle name="Comma 31 2" xfId="1095" xr:uid="{A7E6EBCF-8334-4A6B-BEE0-C152A1CCE09D}"/>
    <cellStyle name="Comma 32" xfId="185" xr:uid="{00000000-0005-0000-0000-0000EC000000}"/>
    <cellStyle name="Comma 32 2" xfId="1096" xr:uid="{A2D6671F-8331-4954-ACE9-CB86B21193FC}"/>
    <cellStyle name="Comma 33" xfId="186" xr:uid="{00000000-0005-0000-0000-0000ED000000}"/>
    <cellStyle name="Comma 33 2" xfId="1097" xr:uid="{3860E2CF-E924-4FAA-8907-7AA9A5581B09}"/>
    <cellStyle name="Comma 34" xfId="187" xr:uid="{00000000-0005-0000-0000-0000EE000000}"/>
    <cellStyle name="Comma 34 2" xfId="1098" xr:uid="{72B133BC-9AAA-4860-A4BD-6F6C5021A0DB}"/>
    <cellStyle name="Comma 35" xfId="188" xr:uid="{00000000-0005-0000-0000-0000EF000000}"/>
    <cellStyle name="Comma 35 2" xfId="1099" xr:uid="{F74EBBEA-C52C-49C9-99A4-7036620971CC}"/>
    <cellStyle name="Comma 36" xfId="189" xr:uid="{00000000-0005-0000-0000-0000F0000000}"/>
    <cellStyle name="Comma 36 2" xfId="1100" xr:uid="{05737E1F-5862-4435-A95F-CE5206223561}"/>
    <cellStyle name="Comma 37" xfId="190" xr:uid="{00000000-0005-0000-0000-0000F1000000}"/>
    <cellStyle name="Comma 37 2" xfId="1101" xr:uid="{3F2E7146-7308-4643-A129-DE73F8FD1CB4}"/>
    <cellStyle name="Comma 38" xfId="191" xr:uid="{00000000-0005-0000-0000-0000F2000000}"/>
    <cellStyle name="Comma 38 2" xfId="1102" xr:uid="{0035EF8C-31E2-4E10-8D31-F42A0335B28B}"/>
    <cellStyle name="Comma 39" xfId="192" xr:uid="{00000000-0005-0000-0000-0000F3000000}"/>
    <cellStyle name="Comma 39 2" xfId="1103" xr:uid="{6734FB51-CE32-442B-8380-13F4B597BF2E}"/>
    <cellStyle name="Comma 4" xfId="193" xr:uid="{00000000-0005-0000-0000-0000F4000000}"/>
    <cellStyle name="Comma 4 2" xfId="1104" xr:uid="{4E646536-9B39-4823-A624-6D389DFB5297}"/>
    <cellStyle name="Comma 40" xfId="194" xr:uid="{00000000-0005-0000-0000-0000F5000000}"/>
    <cellStyle name="Comma 40 2" xfId="1105" xr:uid="{4CDAE3BE-FCC3-438C-881A-DDFD00CE7E6B}"/>
    <cellStyle name="Comma 41" xfId="195" xr:uid="{00000000-0005-0000-0000-0000F6000000}"/>
    <cellStyle name="Comma 41 2" xfId="1106" xr:uid="{8D35BEE2-F8A7-4046-A2BB-28045256AECD}"/>
    <cellStyle name="Comma 42" xfId="196" xr:uid="{00000000-0005-0000-0000-0000F7000000}"/>
    <cellStyle name="Comma 42 2" xfId="1107" xr:uid="{CE0350C2-4F57-4051-BCFF-CE471A996AC1}"/>
    <cellStyle name="Comma 43" xfId="197" xr:uid="{00000000-0005-0000-0000-0000F8000000}"/>
    <cellStyle name="Comma 43 2" xfId="1108" xr:uid="{3C30AAEC-F70F-46AE-AA73-2CB487D771B9}"/>
    <cellStyle name="Comma 44" xfId="198" xr:uid="{00000000-0005-0000-0000-0000F9000000}"/>
    <cellStyle name="Comma 44 2" xfId="1109" xr:uid="{6019FCB4-92CF-434E-A1B3-DD634DBB1A76}"/>
    <cellStyle name="Comma 45" xfId="199" xr:uid="{00000000-0005-0000-0000-0000FA000000}"/>
    <cellStyle name="Comma 45 2" xfId="1110" xr:uid="{79329282-4201-49EB-955A-69018CB6D5ED}"/>
    <cellStyle name="Comma 46" xfId="200" xr:uid="{00000000-0005-0000-0000-0000FB000000}"/>
    <cellStyle name="Comma 46 2" xfId="1111" xr:uid="{7DB8145B-939F-4BA8-8625-96F6A1D6363F}"/>
    <cellStyle name="Comma 47" xfId="201" xr:uid="{00000000-0005-0000-0000-0000FC000000}"/>
    <cellStyle name="Comma 47 2" xfId="1112" xr:uid="{F3501A10-6F17-4288-9729-C7EC2E764408}"/>
    <cellStyle name="Comma 48" xfId="202" xr:uid="{00000000-0005-0000-0000-0000FD000000}"/>
    <cellStyle name="Comma 48 2" xfId="1113" xr:uid="{28752AEA-DED9-442F-84BA-4090E4FB36F2}"/>
    <cellStyle name="Comma 49" xfId="203" xr:uid="{00000000-0005-0000-0000-0000FE000000}"/>
    <cellStyle name="Comma 49 2" xfId="1114" xr:uid="{5E122655-813F-40B6-90BC-6A3204D7862E}"/>
    <cellStyle name="Comma 5" xfId="204" xr:uid="{00000000-0005-0000-0000-0000FF000000}"/>
    <cellStyle name="Comma 5 2" xfId="1115" xr:uid="{B9156D5D-A376-40A0-831A-8D7774699762}"/>
    <cellStyle name="Comma 50" xfId="205" xr:uid="{00000000-0005-0000-0000-000000010000}"/>
    <cellStyle name="Comma 50 2" xfId="1116" xr:uid="{A8A2EBBB-8010-4DC9-9DF0-122B949CBC8D}"/>
    <cellStyle name="Comma 51" xfId="206" xr:uid="{00000000-0005-0000-0000-000001010000}"/>
    <cellStyle name="Comma 51 2" xfId="1117" xr:uid="{DCA2D730-E0C8-4B2C-97F9-86008AE80381}"/>
    <cellStyle name="Comma 52" xfId="207" xr:uid="{00000000-0005-0000-0000-000002010000}"/>
    <cellStyle name="Comma 52 2" xfId="1118" xr:uid="{2068B4ED-23E5-40B2-BAF3-ED99E85DD71A}"/>
    <cellStyle name="Comma 53" xfId="208" xr:uid="{00000000-0005-0000-0000-000003010000}"/>
    <cellStyle name="Comma 53 2" xfId="1119" xr:uid="{F66428BB-289C-4226-8474-493A42D12EEB}"/>
    <cellStyle name="Comma 54" xfId="209" xr:uid="{00000000-0005-0000-0000-000004010000}"/>
    <cellStyle name="Comma 54 2" xfId="1120" xr:uid="{D2BE59F9-B972-436B-A7DE-CACE347E8619}"/>
    <cellStyle name="Comma 55" xfId="210" xr:uid="{00000000-0005-0000-0000-000005010000}"/>
    <cellStyle name="Comma 55 2" xfId="1121" xr:uid="{1269C756-3E80-419A-9737-ECFE2322B50B}"/>
    <cellStyle name="Comma 56" xfId="211" xr:uid="{00000000-0005-0000-0000-000006010000}"/>
    <cellStyle name="Comma 56 2" xfId="1122" xr:uid="{F110CF3E-868D-48F7-93DC-5A331F366A87}"/>
    <cellStyle name="Comma 57" xfId="212" xr:uid="{00000000-0005-0000-0000-000007010000}"/>
    <cellStyle name="Comma 57 2" xfId="1123" xr:uid="{9ED2E063-A0C7-494B-A6B8-7AAA82DADD3F}"/>
    <cellStyle name="Comma 58" xfId="213" xr:uid="{00000000-0005-0000-0000-000008010000}"/>
    <cellStyle name="Comma 58 2" xfId="1124" xr:uid="{231EDB0D-E883-4D17-B72C-F7512A596CF4}"/>
    <cellStyle name="Comma 59" xfId="214" xr:uid="{00000000-0005-0000-0000-000009010000}"/>
    <cellStyle name="Comma 59 2" xfId="1125" xr:uid="{39F709BD-3ADF-43E4-9F67-D0C66327C7F5}"/>
    <cellStyle name="Comma 6" xfId="215" xr:uid="{00000000-0005-0000-0000-00000A010000}"/>
    <cellStyle name="Comma 6 2" xfId="1126" xr:uid="{36EFB469-88F7-4C91-BE6C-93C019F55F3F}"/>
    <cellStyle name="Comma 60" xfId="216" xr:uid="{00000000-0005-0000-0000-00000B010000}"/>
    <cellStyle name="Comma 60 2" xfId="1127" xr:uid="{97A58AC3-BB01-40D9-88D6-271FF47DE391}"/>
    <cellStyle name="Comma 61" xfId="217" xr:uid="{00000000-0005-0000-0000-00000C010000}"/>
    <cellStyle name="Comma 61 2" xfId="1128" xr:uid="{A303A277-31DE-46E6-9B14-18B7FDC893B0}"/>
    <cellStyle name="Comma 62" xfId="218" xr:uid="{00000000-0005-0000-0000-00000D010000}"/>
    <cellStyle name="Comma 62 2" xfId="1129" xr:uid="{242FD2F9-EDED-47E3-8297-7E1137246444}"/>
    <cellStyle name="Comma 63" xfId="219" xr:uid="{00000000-0005-0000-0000-00000E010000}"/>
    <cellStyle name="Comma 63 2" xfId="1130" xr:uid="{DF1842AE-491C-4A39-AD14-E4B9E015E61A}"/>
    <cellStyle name="Comma 64" xfId="220" xr:uid="{00000000-0005-0000-0000-00000F010000}"/>
    <cellStyle name="Comma 64 2" xfId="1131" xr:uid="{7A3A8E82-F7BC-4A0F-B560-CDB9B8D344C2}"/>
    <cellStyle name="Comma 65" xfId="221" xr:uid="{00000000-0005-0000-0000-000010010000}"/>
    <cellStyle name="Comma 65 2" xfId="1132" xr:uid="{AC07CD2D-2845-4660-B2F8-681CC3D0F5EC}"/>
    <cellStyle name="Comma 66" xfId="222" xr:uid="{00000000-0005-0000-0000-000011010000}"/>
    <cellStyle name="Comma 66 2" xfId="1133" xr:uid="{67264031-48FE-4238-B8ED-76D3202B3A9A}"/>
    <cellStyle name="Comma 67" xfId="223" xr:uid="{00000000-0005-0000-0000-000012010000}"/>
    <cellStyle name="Comma 67 2" xfId="1134" xr:uid="{07FE4A3B-2F17-4634-A33A-BC5017E0CDF5}"/>
    <cellStyle name="Comma 68" xfId="224" xr:uid="{00000000-0005-0000-0000-000013010000}"/>
    <cellStyle name="Comma 68 2" xfId="1135" xr:uid="{A026D0E1-04F1-4EB0-8247-4A6E8FED4C68}"/>
    <cellStyle name="Comma 69" xfId="225" xr:uid="{00000000-0005-0000-0000-000014010000}"/>
    <cellStyle name="Comma 69 2" xfId="1136" xr:uid="{37C33995-305C-46A3-9B77-4AC6884F95B9}"/>
    <cellStyle name="Comma 7" xfId="226" xr:uid="{00000000-0005-0000-0000-000015010000}"/>
    <cellStyle name="Comma 7 2" xfId="1137" xr:uid="{4E37AAC6-F012-41B8-ADA9-C1A419367BED}"/>
    <cellStyle name="Comma 70" xfId="227" xr:uid="{00000000-0005-0000-0000-000016010000}"/>
    <cellStyle name="Comma 70 2" xfId="1138" xr:uid="{C9C9FE0E-24F4-4790-BC17-92F9D7347FE6}"/>
    <cellStyle name="Comma 71" xfId="228" xr:uid="{00000000-0005-0000-0000-000017010000}"/>
    <cellStyle name="Comma 71 2" xfId="1139" xr:uid="{9B257858-8535-40D3-AD4D-B57BE1610BFB}"/>
    <cellStyle name="Comma 72" xfId="229" xr:uid="{00000000-0005-0000-0000-000018010000}"/>
    <cellStyle name="Comma 72 2" xfId="1140" xr:uid="{AF06FD7D-55F3-4EA9-B163-6CCDB7AADDE4}"/>
    <cellStyle name="Comma 73" xfId="230" xr:uid="{00000000-0005-0000-0000-000019010000}"/>
    <cellStyle name="Comma 73 2" xfId="1141" xr:uid="{36DD5CF4-1204-4557-8D7F-C09ED1776F68}"/>
    <cellStyle name="Comma 74" xfId="231" xr:uid="{00000000-0005-0000-0000-00001A010000}"/>
    <cellStyle name="Comma 74 2" xfId="1142" xr:uid="{94636668-AE4D-4829-9B8C-019D7B7E46A8}"/>
    <cellStyle name="Comma 75" xfId="232" xr:uid="{00000000-0005-0000-0000-00001B010000}"/>
    <cellStyle name="Comma 75 2" xfId="1143" xr:uid="{2ECBEE63-4E6F-4DA3-A257-1CD9EFDB5F09}"/>
    <cellStyle name="Comma 76" xfId="233" xr:uid="{00000000-0005-0000-0000-00001C010000}"/>
    <cellStyle name="Comma 76 2" xfId="1144" xr:uid="{A383B8D3-241B-4426-A877-B4E7B849F81E}"/>
    <cellStyle name="Comma 77" xfId="234" xr:uid="{00000000-0005-0000-0000-00001D010000}"/>
    <cellStyle name="Comma 77 2" xfId="1145" xr:uid="{4D242BEF-D1EA-4E0D-BB00-2C300DF99E97}"/>
    <cellStyle name="Comma 78" xfId="235" xr:uid="{00000000-0005-0000-0000-00001E010000}"/>
    <cellStyle name="Comma 78 2" xfId="1146" xr:uid="{12487E39-3E39-45AA-8F70-0E59DBD8DFB5}"/>
    <cellStyle name="Comma 79" xfId="236" xr:uid="{00000000-0005-0000-0000-00001F010000}"/>
    <cellStyle name="Comma 79 2" xfId="1147" xr:uid="{A410FBC3-3099-474D-825F-CC668C890D55}"/>
    <cellStyle name="Comma 8" xfId="237" xr:uid="{00000000-0005-0000-0000-000020010000}"/>
    <cellStyle name="Comma 8 2" xfId="1148" xr:uid="{EF314EA8-39E0-45C7-BCE1-02DF3E46F172}"/>
    <cellStyle name="Comma 80" xfId="238" xr:uid="{00000000-0005-0000-0000-000021010000}"/>
    <cellStyle name="Comma 80 2" xfId="1149" xr:uid="{12A027C1-F1DD-44E4-9B0A-074F72593634}"/>
    <cellStyle name="Comma 81" xfId="239" xr:uid="{00000000-0005-0000-0000-000022010000}"/>
    <cellStyle name="Comma 81 2" xfId="1150" xr:uid="{173E1748-F66F-45CD-B4BD-BB96470D3B1F}"/>
    <cellStyle name="Comma 82" xfId="240" xr:uid="{00000000-0005-0000-0000-000023010000}"/>
    <cellStyle name="Comma 82 2" xfId="1151" xr:uid="{48F2A0A2-1D44-4604-9A34-0DCC960AF496}"/>
    <cellStyle name="Comma 83" xfId="241" xr:uid="{00000000-0005-0000-0000-000024010000}"/>
    <cellStyle name="Comma 83 2" xfId="1152" xr:uid="{9DC9E094-56F8-4680-A1CC-7404D3518959}"/>
    <cellStyle name="Comma 84" xfId="242" xr:uid="{00000000-0005-0000-0000-000025010000}"/>
    <cellStyle name="Comma 84 2" xfId="1153" xr:uid="{1D3CA295-61FF-454B-B853-DBD7AE212D0F}"/>
    <cellStyle name="Comma 85" xfId="243" xr:uid="{00000000-0005-0000-0000-000026010000}"/>
    <cellStyle name="Comma 85 2" xfId="1154" xr:uid="{B5A086F4-D052-497D-87F5-80A40DF89E51}"/>
    <cellStyle name="Comma 86" xfId="244" xr:uid="{00000000-0005-0000-0000-000027010000}"/>
    <cellStyle name="Comma 86 2" xfId="1155" xr:uid="{DF9706A3-1D4C-4CCF-AED0-55AB2F1DB99B}"/>
    <cellStyle name="Comma 87" xfId="245" xr:uid="{00000000-0005-0000-0000-000028010000}"/>
    <cellStyle name="Comma 87 2" xfId="1156" xr:uid="{5BBEB88F-B7F0-4C9D-B053-5119F6EB2DFD}"/>
    <cellStyle name="Comma 88" xfId="246" xr:uid="{00000000-0005-0000-0000-000029010000}"/>
    <cellStyle name="Comma 88 2" xfId="1157" xr:uid="{604D0177-4416-4CE1-BC72-0AEB3634BB79}"/>
    <cellStyle name="Comma 89" xfId="247" xr:uid="{00000000-0005-0000-0000-00002A010000}"/>
    <cellStyle name="Comma 89 2" xfId="1158" xr:uid="{9326D492-C5DF-475C-9C9B-3827ADFFB970}"/>
    <cellStyle name="Comma 9" xfId="248" xr:uid="{00000000-0005-0000-0000-00002B010000}"/>
    <cellStyle name="Comma 9 2" xfId="1159" xr:uid="{DA7F8606-CA18-4BA7-9CDC-19749BE2F46E}"/>
    <cellStyle name="Comma 90" xfId="249" xr:uid="{00000000-0005-0000-0000-00002C010000}"/>
    <cellStyle name="Comma 90 2" xfId="1160" xr:uid="{66CA0FF7-D0F7-49B5-B2AA-944B127D7383}"/>
    <cellStyle name="Comma 91" xfId="250" xr:uid="{00000000-0005-0000-0000-00002D010000}"/>
    <cellStyle name="Comma 91 2" xfId="1161" xr:uid="{2EB0D45C-B6FF-464E-A9CC-8AF7DCAF3CDA}"/>
    <cellStyle name="Comma 92" xfId="251" xr:uid="{00000000-0005-0000-0000-00002E010000}"/>
    <cellStyle name="Comma 92 2" xfId="1162" xr:uid="{2B7701FE-18F6-4949-BFBB-13B4592B32A2}"/>
    <cellStyle name="Comma 93" xfId="252" xr:uid="{00000000-0005-0000-0000-00002F010000}"/>
    <cellStyle name="Comma 93 2" xfId="1163" xr:uid="{02C7ED65-800F-4287-96F9-AC21CC729841}"/>
    <cellStyle name="Comma 94" xfId="253" xr:uid="{00000000-0005-0000-0000-000030010000}"/>
    <cellStyle name="Comma 94 2" xfId="1164" xr:uid="{9B5A702E-AE01-499E-886F-B1AB3C86989A}"/>
    <cellStyle name="Comma 95" xfId="254" xr:uid="{00000000-0005-0000-0000-000031010000}"/>
    <cellStyle name="Comma 95 2" xfId="1165" xr:uid="{5811CFD9-1968-4CC3-A689-68142DE878DE}"/>
    <cellStyle name="Comma 96" xfId="255" xr:uid="{00000000-0005-0000-0000-000032010000}"/>
    <cellStyle name="Comma 96 2" xfId="1166" xr:uid="{617A7E98-8272-4015-8F34-C0F3F8B6B00E}"/>
    <cellStyle name="Comma 97" xfId="256" xr:uid="{00000000-0005-0000-0000-000033010000}"/>
    <cellStyle name="Comma 97 2" xfId="1167" xr:uid="{9DAD3520-810C-423B-BEE1-C19732D7F99A}"/>
    <cellStyle name="Comma 98" xfId="257" xr:uid="{00000000-0005-0000-0000-000034010000}"/>
    <cellStyle name="Comma 98 2" xfId="1168" xr:uid="{80382A24-FFAB-4CA9-8361-1D2998D60DE3}"/>
    <cellStyle name="Comma 99" xfId="258" xr:uid="{00000000-0005-0000-0000-000035010000}"/>
    <cellStyle name="Comma 99 2" xfId="1169" xr:uid="{E9217D1D-F9E4-4434-BB55-D55597D9BD8F}"/>
    <cellStyle name="Currency" xfId="2" xr:uid="{00000000-0005-0000-0000-000036010000}"/>
    <cellStyle name="Currency [0]" xfId="3" xr:uid="{00000000-0005-0000-0000-000037010000}"/>
    <cellStyle name="Currency [0] 2" xfId="259" xr:uid="{00000000-0005-0000-0000-000038010000}"/>
    <cellStyle name="Currency [0] 2 2" xfId="1170" xr:uid="{631C93EB-35ED-4E98-945B-D31CBF60F7C4}"/>
    <cellStyle name="Currency [0] 3" xfId="260" xr:uid="{00000000-0005-0000-0000-000039010000}"/>
    <cellStyle name="Currency [0] 3 2" xfId="1171" xr:uid="{E0314C72-B163-4902-AE7A-0E314DABA627}"/>
    <cellStyle name="Currency [0] 4" xfId="261" xr:uid="{00000000-0005-0000-0000-00003A010000}"/>
    <cellStyle name="Currency [0] 4 2" xfId="1172" xr:uid="{1A6D2362-A139-4F21-8847-AC077D523EDA}"/>
    <cellStyle name="Currency [0] 5" xfId="262" xr:uid="{00000000-0005-0000-0000-00003B010000}"/>
    <cellStyle name="Currency [0] 5 2" xfId="1173" xr:uid="{7BC23DFF-C23D-43E1-ADEE-F5FC649332E7}"/>
    <cellStyle name="Currency 10" xfId="263" xr:uid="{00000000-0005-0000-0000-00003C010000}"/>
    <cellStyle name="Currency 10 2" xfId="1174" xr:uid="{1611A0CE-A6D7-404B-9549-24CBC3D7E435}"/>
    <cellStyle name="Currency 100" xfId="264" xr:uid="{00000000-0005-0000-0000-00003D010000}"/>
    <cellStyle name="Currency 100 2" xfId="1175" xr:uid="{5479A972-2619-4B12-B6E5-AFEDAD2F9F22}"/>
    <cellStyle name="Currency 101" xfId="265" xr:uid="{00000000-0005-0000-0000-00003E010000}"/>
    <cellStyle name="Currency 101 2" xfId="1176" xr:uid="{BBB8207C-937E-4EC8-8640-8158C5F83130}"/>
    <cellStyle name="Currency 102" xfId="266" xr:uid="{00000000-0005-0000-0000-00003F010000}"/>
    <cellStyle name="Currency 102 2" xfId="1177" xr:uid="{6E132C09-1D6F-495E-88A8-48BFF9D15080}"/>
    <cellStyle name="Currency 103" xfId="267" xr:uid="{00000000-0005-0000-0000-000040010000}"/>
    <cellStyle name="Currency 103 2" xfId="1178" xr:uid="{7C5AC378-1ABF-4650-9732-97A601350B8A}"/>
    <cellStyle name="Currency 104" xfId="268" xr:uid="{00000000-0005-0000-0000-000041010000}"/>
    <cellStyle name="Currency 104 2" xfId="1179" xr:uid="{A0DF37F5-9795-4BD3-9B9E-BEEA8ECBC884}"/>
    <cellStyle name="Currency 105" xfId="269" xr:uid="{00000000-0005-0000-0000-000042010000}"/>
    <cellStyle name="Currency 105 2" xfId="1180" xr:uid="{BEE19470-7DFC-4070-AD94-6C4A418D3080}"/>
    <cellStyle name="Currency 106" xfId="270" xr:uid="{00000000-0005-0000-0000-000043010000}"/>
    <cellStyle name="Currency 106 2" xfId="1181" xr:uid="{4CE99CD5-7837-41C2-B6ED-942208AFC1D8}"/>
    <cellStyle name="Currency 107" xfId="271" xr:uid="{00000000-0005-0000-0000-000044010000}"/>
    <cellStyle name="Currency 107 2" xfId="1182" xr:uid="{0808A46F-318F-441E-A74B-E14B13A2F3C5}"/>
    <cellStyle name="Currency 108" xfId="272" xr:uid="{00000000-0005-0000-0000-000045010000}"/>
    <cellStyle name="Currency 108 2" xfId="1183" xr:uid="{EF22B677-D920-41F5-B6FE-2BA6F4FA9C27}"/>
    <cellStyle name="Currency 109" xfId="273" xr:uid="{00000000-0005-0000-0000-000046010000}"/>
    <cellStyle name="Currency 109 2" xfId="1184" xr:uid="{BA90FB97-BCF6-47BE-928F-DAB253A0C50E}"/>
    <cellStyle name="Currency 11" xfId="274" xr:uid="{00000000-0005-0000-0000-000047010000}"/>
    <cellStyle name="Currency 11 2" xfId="1185" xr:uid="{B83AD04D-C34E-4064-B105-7FCB15A55270}"/>
    <cellStyle name="Currency 110" xfId="275" xr:uid="{00000000-0005-0000-0000-000048010000}"/>
    <cellStyle name="Currency 110 2" xfId="1186" xr:uid="{494043B3-1F40-42AD-935A-510D278B2388}"/>
    <cellStyle name="Currency 111" xfId="276" xr:uid="{00000000-0005-0000-0000-000049010000}"/>
    <cellStyle name="Currency 111 2" xfId="1187" xr:uid="{4C4EC32B-5418-4FC5-B42B-E7630109E3B2}"/>
    <cellStyle name="Currency 112" xfId="277" xr:uid="{00000000-0005-0000-0000-00004A010000}"/>
    <cellStyle name="Currency 112 2" xfId="1188" xr:uid="{112A174D-606E-4C91-ADE6-B06F86F55F42}"/>
    <cellStyle name="Currency 113" xfId="278" xr:uid="{00000000-0005-0000-0000-00004B010000}"/>
    <cellStyle name="Currency 113 2" xfId="1189" xr:uid="{803EA30D-9E15-4B2B-8DE4-3E2EE06B8985}"/>
    <cellStyle name="Currency 114" xfId="279" xr:uid="{00000000-0005-0000-0000-00004C010000}"/>
    <cellStyle name="Currency 114 2" xfId="1190" xr:uid="{EF18A515-2378-45BB-A22E-E562CA85BD74}"/>
    <cellStyle name="Currency 115" xfId="280" xr:uid="{00000000-0005-0000-0000-00004D010000}"/>
    <cellStyle name="Currency 115 2" xfId="1191" xr:uid="{9FE22BCA-EC8F-46A2-B66E-9DB9D3805C2B}"/>
    <cellStyle name="Currency 116" xfId="281" xr:uid="{00000000-0005-0000-0000-00004E010000}"/>
    <cellStyle name="Currency 116 2" xfId="1192" xr:uid="{194E5391-21BC-438F-BD76-5AA3C3267F10}"/>
    <cellStyle name="Currency 117" xfId="282" xr:uid="{00000000-0005-0000-0000-00004F010000}"/>
    <cellStyle name="Currency 117 2" xfId="1193" xr:uid="{B1311CB9-AE1A-4A37-BD59-B885DF749E0A}"/>
    <cellStyle name="Currency 118" xfId="283" xr:uid="{00000000-0005-0000-0000-000050010000}"/>
    <cellStyle name="Currency 118 2" xfId="1194" xr:uid="{C011ED6C-3606-4D47-A099-72247776ABC0}"/>
    <cellStyle name="Currency 119" xfId="284" xr:uid="{00000000-0005-0000-0000-000051010000}"/>
    <cellStyle name="Currency 119 2" xfId="1195" xr:uid="{416DBE15-C83E-4ECC-A7D7-1B7035A56A72}"/>
    <cellStyle name="Currency 12" xfId="285" xr:uid="{00000000-0005-0000-0000-000052010000}"/>
    <cellStyle name="Currency 12 2" xfId="1196" xr:uid="{9F1C9EF4-AAE4-4A9A-B593-C0571F87AE05}"/>
    <cellStyle name="Currency 120" xfId="286" xr:uid="{00000000-0005-0000-0000-000053010000}"/>
    <cellStyle name="Currency 120 2" xfId="1197" xr:uid="{237F3328-EF4D-4FFA-A41D-8B28F2EC87A6}"/>
    <cellStyle name="Currency 121" xfId="287" xr:uid="{00000000-0005-0000-0000-000054010000}"/>
    <cellStyle name="Currency 121 2" xfId="1198" xr:uid="{6E3F6AEF-A643-4B43-A48D-4998EE6647AD}"/>
    <cellStyle name="Currency 122" xfId="288" xr:uid="{00000000-0005-0000-0000-000055010000}"/>
    <cellStyle name="Currency 122 2" xfId="1199" xr:uid="{2EBED7D2-284F-4062-8875-7E479C88C016}"/>
    <cellStyle name="Currency 123" xfId="289" xr:uid="{00000000-0005-0000-0000-000056010000}"/>
    <cellStyle name="Currency 123 2" xfId="1200" xr:uid="{69708370-0D65-4C46-8ABE-3AF73A32F885}"/>
    <cellStyle name="Currency 124" xfId="290" xr:uid="{00000000-0005-0000-0000-000057010000}"/>
    <cellStyle name="Currency 124 2" xfId="1201" xr:uid="{D8B69D25-98CD-4436-8D58-B82D09BFED57}"/>
    <cellStyle name="Currency 125" xfId="291" xr:uid="{00000000-0005-0000-0000-000058010000}"/>
    <cellStyle name="Currency 125 2" xfId="1202" xr:uid="{1BE00B12-8910-492F-8874-E465EBCBCD69}"/>
    <cellStyle name="Currency 126" xfId="292" xr:uid="{00000000-0005-0000-0000-000059010000}"/>
    <cellStyle name="Currency 126 2" xfId="1203" xr:uid="{23A5B904-1B1A-48C9-9900-BCF7E02AB84C}"/>
    <cellStyle name="Currency 127" xfId="293" xr:uid="{00000000-0005-0000-0000-00005A010000}"/>
    <cellStyle name="Currency 127 2" xfId="1204" xr:uid="{DBE5683D-47B6-4721-8460-C2CCA083264C}"/>
    <cellStyle name="Currency 128" xfId="294" xr:uid="{00000000-0005-0000-0000-00005B010000}"/>
    <cellStyle name="Currency 128 2" xfId="1205" xr:uid="{5E07C633-D7BB-4274-AED4-FB78F20B7FA5}"/>
    <cellStyle name="Currency 129" xfId="295" xr:uid="{00000000-0005-0000-0000-00005C010000}"/>
    <cellStyle name="Currency 129 2" xfId="1206" xr:uid="{72997122-7ECF-4419-9832-A87720DFA33E}"/>
    <cellStyle name="Currency 13" xfId="296" xr:uid="{00000000-0005-0000-0000-00005D010000}"/>
    <cellStyle name="Currency 13 2" xfId="1207" xr:uid="{AA43DC7C-5E1A-4888-8896-5B82289FD90A}"/>
    <cellStyle name="Currency 130" xfId="297" xr:uid="{00000000-0005-0000-0000-00005E010000}"/>
    <cellStyle name="Currency 130 2" xfId="1208" xr:uid="{C037313A-D87E-45CA-8988-C8FC522C9925}"/>
    <cellStyle name="Currency 131" xfId="298" xr:uid="{00000000-0005-0000-0000-00005F010000}"/>
    <cellStyle name="Currency 131 2" xfId="1209" xr:uid="{2FB6D8CE-ACDB-4BF8-A607-63496FE4ADDA}"/>
    <cellStyle name="Currency 132" xfId="299" xr:uid="{00000000-0005-0000-0000-000060010000}"/>
    <cellStyle name="Currency 132 2" xfId="1210" xr:uid="{2FE70DDB-F460-40DE-9805-04132778B3C4}"/>
    <cellStyle name="Currency 133" xfId="300" xr:uid="{00000000-0005-0000-0000-000061010000}"/>
    <cellStyle name="Currency 133 2" xfId="1211" xr:uid="{A055392E-6491-480D-ABDB-91C965DF6021}"/>
    <cellStyle name="Currency 134" xfId="301" xr:uid="{00000000-0005-0000-0000-000062010000}"/>
    <cellStyle name="Currency 134 2" xfId="1212" xr:uid="{E681CF04-DA84-4E45-BC83-5710D8736C5E}"/>
    <cellStyle name="Currency 135" xfId="302" xr:uid="{00000000-0005-0000-0000-000063010000}"/>
    <cellStyle name="Currency 135 2" xfId="1213" xr:uid="{019E738D-2D13-404E-97E1-EAFA512707EB}"/>
    <cellStyle name="Currency 136" xfId="303" xr:uid="{00000000-0005-0000-0000-000064010000}"/>
    <cellStyle name="Currency 136 2" xfId="1214" xr:uid="{F80ED345-5D29-466D-98C7-70D0DC73CDEA}"/>
    <cellStyle name="Currency 137" xfId="304" xr:uid="{00000000-0005-0000-0000-000065010000}"/>
    <cellStyle name="Currency 137 2" xfId="1215" xr:uid="{B47D9DD9-8BD6-4D48-8312-06CEEE8650FD}"/>
    <cellStyle name="Currency 138" xfId="305" xr:uid="{00000000-0005-0000-0000-000066010000}"/>
    <cellStyle name="Currency 138 2" xfId="1216" xr:uid="{5D893096-A07A-4760-B566-87F5A0BB390C}"/>
    <cellStyle name="Currency 139" xfId="306" xr:uid="{00000000-0005-0000-0000-000067010000}"/>
    <cellStyle name="Currency 139 2" xfId="1217" xr:uid="{F53ED1BD-A4CE-42D2-A2DA-E634BE089304}"/>
    <cellStyle name="Currency 14" xfId="307" xr:uid="{00000000-0005-0000-0000-000068010000}"/>
    <cellStyle name="Currency 14 2" xfId="1218" xr:uid="{0D911D8E-80B8-45E9-B87D-D4E57B98E8B3}"/>
    <cellStyle name="Currency 140" xfId="308" xr:uid="{00000000-0005-0000-0000-000069010000}"/>
    <cellStyle name="Currency 140 2" xfId="1219" xr:uid="{48CCAC96-2173-408B-850B-AF4A6903D9A9}"/>
    <cellStyle name="Currency 141" xfId="309" xr:uid="{00000000-0005-0000-0000-00006A010000}"/>
    <cellStyle name="Currency 141 2" xfId="1220" xr:uid="{F69394D0-4B78-4F0F-B9B3-2153FE21D45A}"/>
    <cellStyle name="Currency 142" xfId="310" xr:uid="{00000000-0005-0000-0000-00006B010000}"/>
    <cellStyle name="Currency 142 2" xfId="1221" xr:uid="{7C0A759E-D027-4F27-BE0C-2BF0D4EFBC3B}"/>
    <cellStyle name="Currency 143" xfId="311" xr:uid="{00000000-0005-0000-0000-00006C010000}"/>
    <cellStyle name="Currency 143 2" xfId="1222" xr:uid="{C8A4093F-4F3F-4978-95AA-FAD9B4A9FE6C}"/>
    <cellStyle name="Currency 144" xfId="312" xr:uid="{00000000-0005-0000-0000-00006D010000}"/>
    <cellStyle name="Currency 144 2" xfId="1223" xr:uid="{1490C5D2-84EB-45FB-B201-D898E4E481B3}"/>
    <cellStyle name="Currency 145" xfId="313" xr:uid="{00000000-0005-0000-0000-00006E010000}"/>
    <cellStyle name="Currency 145 2" xfId="1224" xr:uid="{F5408506-8561-468F-8A6C-3EFB4AE7DD45}"/>
    <cellStyle name="Currency 146" xfId="314" xr:uid="{00000000-0005-0000-0000-00006F010000}"/>
    <cellStyle name="Currency 146 2" xfId="1225" xr:uid="{A4C7B49B-7170-4DC4-81C1-67E67A50032A}"/>
    <cellStyle name="Currency 147" xfId="315" xr:uid="{00000000-0005-0000-0000-000070010000}"/>
    <cellStyle name="Currency 147 2" xfId="1226" xr:uid="{C87CCE51-A141-4822-A5B3-64501A5BEB1C}"/>
    <cellStyle name="Currency 148" xfId="316" xr:uid="{00000000-0005-0000-0000-000071010000}"/>
    <cellStyle name="Currency 148 2" xfId="1227" xr:uid="{371B389C-E177-4CCE-94AF-AAF0135DB323}"/>
    <cellStyle name="Currency 149" xfId="317" xr:uid="{00000000-0005-0000-0000-000072010000}"/>
    <cellStyle name="Currency 149 2" xfId="1228" xr:uid="{D02C8C3C-491F-4003-9F81-B769B1A106EE}"/>
    <cellStyle name="Currency 15" xfId="318" xr:uid="{00000000-0005-0000-0000-000073010000}"/>
    <cellStyle name="Currency 15 2" xfId="1229" xr:uid="{C61AB8DC-E5DA-4538-9FE5-7F7F9EDE41C3}"/>
    <cellStyle name="Currency 150" xfId="319" xr:uid="{00000000-0005-0000-0000-000074010000}"/>
    <cellStyle name="Currency 150 2" xfId="1230" xr:uid="{8E695C6C-B966-48B4-A932-E1AB004EF6AB}"/>
    <cellStyle name="Currency 151" xfId="320" xr:uid="{00000000-0005-0000-0000-000075010000}"/>
    <cellStyle name="Currency 151 2" xfId="1231" xr:uid="{00B5A2DC-4FCE-4B5D-98D2-393457CADEA6}"/>
    <cellStyle name="Currency 152" xfId="321" xr:uid="{00000000-0005-0000-0000-000076010000}"/>
    <cellStyle name="Currency 152 2" xfId="1232" xr:uid="{5261FF1B-C992-4897-9D13-0B5A6E6446A6}"/>
    <cellStyle name="Currency 153" xfId="322" xr:uid="{00000000-0005-0000-0000-000077010000}"/>
    <cellStyle name="Currency 153 2" xfId="1233" xr:uid="{E6E4586D-4FD2-43D2-B065-D9CD4EC06DC7}"/>
    <cellStyle name="Currency 154" xfId="323" xr:uid="{00000000-0005-0000-0000-000078010000}"/>
    <cellStyle name="Currency 154 2" xfId="1234" xr:uid="{A99DC364-9558-4E6C-822E-37548773615B}"/>
    <cellStyle name="Currency 155" xfId="324" xr:uid="{00000000-0005-0000-0000-000079010000}"/>
    <cellStyle name="Currency 155 2" xfId="1235" xr:uid="{AA3583E8-10A7-443C-9D34-21A6FEC59871}"/>
    <cellStyle name="Currency 156" xfId="325" xr:uid="{00000000-0005-0000-0000-00007A010000}"/>
    <cellStyle name="Currency 156 2" xfId="1236" xr:uid="{8E1E2972-9A89-47C4-BB0B-F753D3238F08}"/>
    <cellStyle name="Currency 157" xfId="326" xr:uid="{00000000-0005-0000-0000-00007B010000}"/>
    <cellStyle name="Currency 157 2" xfId="1237" xr:uid="{4C5584D6-785E-402E-877B-DEF4D49E7529}"/>
    <cellStyle name="Currency 158" xfId="327" xr:uid="{00000000-0005-0000-0000-00007C010000}"/>
    <cellStyle name="Currency 158 2" xfId="1238" xr:uid="{E7D60581-D022-4284-B88C-5EDE85C0A541}"/>
    <cellStyle name="Currency 159" xfId="328" xr:uid="{00000000-0005-0000-0000-00007D010000}"/>
    <cellStyle name="Currency 159 2" xfId="1239" xr:uid="{45C4A46E-D3C6-4DC0-B14B-B03F3879E9AD}"/>
    <cellStyle name="Currency 16" xfId="329" xr:uid="{00000000-0005-0000-0000-00007E010000}"/>
    <cellStyle name="Currency 16 2" xfId="1240" xr:uid="{0804E13D-9103-4C6A-A251-1357E8F94C05}"/>
    <cellStyle name="Currency 160" xfId="330" xr:uid="{00000000-0005-0000-0000-00007F010000}"/>
    <cellStyle name="Currency 160 2" xfId="1241" xr:uid="{49B19661-E267-4236-9441-6CD8B34A8C8D}"/>
    <cellStyle name="Currency 161" xfId="331" xr:uid="{00000000-0005-0000-0000-000080010000}"/>
    <cellStyle name="Currency 161 2" xfId="1242" xr:uid="{0A0EDB8C-B395-4869-9C72-7AEC0421CDB6}"/>
    <cellStyle name="Currency 162" xfId="332" xr:uid="{00000000-0005-0000-0000-000081010000}"/>
    <cellStyle name="Currency 162 2" xfId="1243" xr:uid="{DFB3D202-EAFF-4214-B24B-F95B17B0A95F}"/>
    <cellStyle name="Currency 163" xfId="333" xr:uid="{00000000-0005-0000-0000-000082010000}"/>
    <cellStyle name="Currency 163 2" xfId="1244" xr:uid="{A38A631F-6302-4BC5-9016-5B09C3F68A89}"/>
    <cellStyle name="Currency 164" xfId="334" xr:uid="{00000000-0005-0000-0000-000083010000}"/>
    <cellStyle name="Currency 164 2" xfId="1245" xr:uid="{6613C576-FE47-4532-9683-715D6174CD08}"/>
    <cellStyle name="Currency 165" xfId="335" xr:uid="{00000000-0005-0000-0000-000084010000}"/>
    <cellStyle name="Currency 165 2" xfId="1246" xr:uid="{DDC27D9E-8323-4EFF-AC39-BCA25D26AEC5}"/>
    <cellStyle name="Currency 166" xfId="336" xr:uid="{00000000-0005-0000-0000-000085010000}"/>
    <cellStyle name="Currency 166 2" xfId="1247" xr:uid="{F7E87F2D-D92C-420F-81BE-A6D753C6338D}"/>
    <cellStyle name="Currency 167" xfId="337" xr:uid="{00000000-0005-0000-0000-000086010000}"/>
    <cellStyle name="Currency 167 2" xfId="1248" xr:uid="{9635DF68-C042-42B9-8223-D1CD0E7FAAD2}"/>
    <cellStyle name="Currency 168" xfId="338" xr:uid="{00000000-0005-0000-0000-000087010000}"/>
    <cellStyle name="Currency 168 2" xfId="1249" xr:uid="{03179D64-1FD0-43C4-8449-0B5595133A6A}"/>
    <cellStyle name="Currency 169" xfId="339" xr:uid="{00000000-0005-0000-0000-000088010000}"/>
    <cellStyle name="Currency 169 2" xfId="1250" xr:uid="{809D2ABC-D327-474B-B7AE-6427D03B8C15}"/>
    <cellStyle name="Currency 17" xfId="340" xr:uid="{00000000-0005-0000-0000-000089010000}"/>
    <cellStyle name="Currency 17 2" xfId="1251" xr:uid="{69785CA6-B700-4B77-B6B0-FA0ED9A881F6}"/>
    <cellStyle name="Currency 170" xfId="341" xr:uid="{00000000-0005-0000-0000-00008A010000}"/>
    <cellStyle name="Currency 170 2" xfId="1252" xr:uid="{AEAF1CDC-1A21-41A8-B31D-D7CCDDA763C7}"/>
    <cellStyle name="Currency 171" xfId="342" xr:uid="{00000000-0005-0000-0000-00008B010000}"/>
    <cellStyle name="Currency 171 2" xfId="1253" xr:uid="{3328F3EA-B47A-4D78-B3BE-F43FDAC3F972}"/>
    <cellStyle name="Currency 172" xfId="343" xr:uid="{00000000-0005-0000-0000-00008C010000}"/>
    <cellStyle name="Currency 172 2" xfId="1254" xr:uid="{F72886E9-42DE-40EE-BD56-B622A7FABB3F}"/>
    <cellStyle name="Currency 173" xfId="344" xr:uid="{00000000-0005-0000-0000-00008D010000}"/>
    <cellStyle name="Currency 173 2" xfId="1255" xr:uid="{095AA18D-15CB-40D0-BF00-72ADF259AB85}"/>
    <cellStyle name="Currency 174" xfId="345" xr:uid="{00000000-0005-0000-0000-00008E010000}"/>
    <cellStyle name="Currency 174 2" xfId="1256" xr:uid="{C8A54D6F-7916-42B3-8B73-4122913D6DE0}"/>
    <cellStyle name="Currency 175" xfId="346" xr:uid="{00000000-0005-0000-0000-00008F010000}"/>
    <cellStyle name="Currency 175 2" xfId="1257" xr:uid="{5FD60E2A-3770-49F4-9CE3-55A65A80D63B}"/>
    <cellStyle name="Currency 176" xfId="347" xr:uid="{00000000-0005-0000-0000-000090010000}"/>
    <cellStyle name="Currency 176 2" xfId="1258" xr:uid="{99272A07-982B-4ACD-BE0D-728FD2F09146}"/>
    <cellStyle name="Currency 177" xfId="348" xr:uid="{00000000-0005-0000-0000-000091010000}"/>
    <cellStyle name="Currency 177 2" xfId="1259" xr:uid="{344DC195-43B4-45F6-8859-2D26E8439813}"/>
    <cellStyle name="Currency 178" xfId="349" xr:uid="{00000000-0005-0000-0000-000092010000}"/>
    <cellStyle name="Currency 178 2" xfId="1260" xr:uid="{CBC252AD-1B1A-4A71-8992-898EF1552402}"/>
    <cellStyle name="Currency 179" xfId="350" xr:uid="{00000000-0005-0000-0000-000093010000}"/>
    <cellStyle name="Currency 179 2" xfId="1261" xr:uid="{23FA4C53-F1C8-4F9D-8E1C-EE730324C2DB}"/>
    <cellStyle name="Currency 18" xfId="351" xr:uid="{00000000-0005-0000-0000-000094010000}"/>
    <cellStyle name="Currency 18 2" xfId="1262" xr:uid="{1E4C4AB6-B467-46B6-AE15-C8382AC70090}"/>
    <cellStyle name="Currency 180" xfId="352" xr:uid="{00000000-0005-0000-0000-000095010000}"/>
    <cellStyle name="Currency 180 2" xfId="1263" xr:uid="{FCC6C41E-120A-49FF-A569-B2D417680B26}"/>
    <cellStyle name="Currency 181" xfId="353" xr:uid="{00000000-0005-0000-0000-000096010000}"/>
    <cellStyle name="Currency 181 2" xfId="1264" xr:uid="{4DF4C34A-1094-4E42-9766-02AC0D26741D}"/>
    <cellStyle name="Currency 182" xfId="354" xr:uid="{00000000-0005-0000-0000-000097010000}"/>
    <cellStyle name="Currency 182 2" xfId="1265" xr:uid="{E6EBB1F3-9676-4865-A00D-0826F42532EB}"/>
    <cellStyle name="Currency 183" xfId="355" xr:uid="{00000000-0005-0000-0000-000098010000}"/>
    <cellStyle name="Currency 183 2" xfId="1266" xr:uid="{6B8B8D18-004F-4B90-8B95-0F4D07B735C1}"/>
    <cellStyle name="Currency 184" xfId="356" xr:uid="{00000000-0005-0000-0000-000099010000}"/>
    <cellStyle name="Currency 184 2" xfId="1267" xr:uid="{BFCE6C54-F0E9-48AF-99D4-5B5CD5D500A6}"/>
    <cellStyle name="Currency 185" xfId="357" xr:uid="{00000000-0005-0000-0000-00009A010000}"/>
    <cellStyle name="Currency 185 2" xfId="1268" xr:uid="{46DE5316-40CA-4D6F-80CF-24FE97BB50DF}"/>
    <cellStyle name="Currency 186" xfId="358" xr:uid="{00000000-0005-0000-0000-00009B010000}"/>
    <cellStyle name="Currency 186 2" xfId="1269" xr:uid="{38B90458-D8BE-4B60-96F7-3323455C8D8B}"/>
    <cellStyle name="Currency 187" xfId="359" xr:uid="{00000000-0005-0000-0000-00009C010000}"/>
    <cellStyle name="Currency 187 2" xfId="1270" xr:uid="{4EFEB6F1-0A9E-42CA-824E-35540C1B377D}"/>
    <cellStyle name="Currency 188" xfId="360" xr:uid="{00000000-0005-0000-0000-00009D010000}"/>
    <cellStyle name="Currency 188 2" xfId="1271" xr:uid="{C73B787E-2348-49E0-B08B-ED03E990BB7A}"/>
    <cellStyle name="Currency 189" xfId="361" xr:uid="{00000000-0005-0000-0000-00009E010000}"/>
    <cellStyle name="Currency 189 2" xfId="1272" xr:uid="{06A29144-D168-4A79-879E-EEB811BEB11D}"/>
    <cellStyle name="Currency 19" xfId="362" xr:uid="{00000000-0005-0000-0000-00009F010000}"/>
    <cellStyle name="Currency 19 2" xfId="1273" xr:uid="{F50D83C3-C498-460A-ACCC-74770C318F73}"/>
    <cellStyle name="Currency 190" xfId="363" xr:uid="{00000000-0005-0000-0000-0000A0010000}"/>
    <cellStyle name="Currency 190 2" xfId="1274" xr:uid="{FE4B9510-BFF3-4652-BC23-FD94C101BC80}"/>
    <cellStyle name="Currency 191" xfId="364" xr:uid="{00000000-0005-0000-0000-0000A1010000}"/>
    <cellStyle name="Currency 191 2" xfId="1275" xr:uid="{BEBCBB60-FD36-4BFA-98AA-2DA669C7A12B}"/>
    <cellStyle name="Currency 192" xfId="365" xr:uid="{00000000-0005-0000-0000-0000A2010000}"/>
    <cellStyle name="Currency 192 2" xfId="1276" xr:uid="{EE64AF0B-F10A-4220-90CA-6F077D4902F3}"/>
    <cellStyle name="Currency 193" xfId="366" xr:uid="{00000000-0005-0000-0000-0000A3010000}"/>
    <cellStyle name="Currency 193 2" xfId="1277" xr:uid="{321316C4-AAC5-4097-8FF2-93FFC726A7D4}"/>
    <cellStyle name="Currency 194" xfId="367" xr:uid="{00000000-0005-0000-0000-0000A4010000}"/>
    <cellStyle name="Currency 194 2" xfId="1278" xr:uid="{797C8ED7-3BA8-42BD-842A-0AAB2E4233B0}"/>
    <cellStyle name="Currency 195" xfId="368" xr:uid="{00000000-0005-0000-0000-0000A5010000}"/>
    <cellStyle name="Currency 195 2" xfId="1279" xr:uid="{65317279-2309-4CA7-82A2-A786C41FDDE0}"/>
    <cellStyle name="Currency 196" xfId="369" xr:uid="{00000000-0005-0000-0000-0000A6010000}"/>
    <cellStyle name="Currency 196 2" xfId="1280" xr:uid="{1B98AD9F-6BF3-42E8-9882-D95909894B44}"/>
    <cellStyle name="Currency 197" xfId="370" xr:uid="{00000000-0005-0000-0000-0000A7010000}"/>
    <cellStyle name="Currency 197 2" xfId="1281" xr:uid="{9E261BEF-B49F-41A2-82E9-C294C91CFB07}"/>
    <cellStyle name="Currency 198" xfId="371" xr:uid="{00000000-0005-0000-0000-0000A8010000}"/>
    <cellStyle name="Currency 198 2" xfId="1282" xr:uid="{3D81D6C6-E078-4618-BF8C-AA25B48751FF}"/>
    <cellStyle name="Currency 199" xfId="372" xr:uid="{00000000-0005-0000-0000-0000A9010000}"/>
    <cellStyle name="Currency 199 2" xfId="1283" xr:uid="{261533AF-3397-43E3-BD2B-19074C252629}"/>
    <cellStyle name="Currency 2" xfId="373" xr:uid="{00000000-0005-0000-0000-0000AA010000}"/>
    <cellStyle name="Currency 2 2" xfId="1284" xr:uid="{87DC66CD-6511-44DE-AE7A-1BE519A30774}"/>
    <cellStyle name="Currency 20" xfId="374" xr:uid="{00000000-0005-0000-0000-0000AB010000}"/>
    <cellStyle name="Currency 20 2" xfId="1285" xr:uid="{D4DE6156-2AD4-43C9-809C-29FB9DF8A13B}"/>
    <cellStyle name="Currency 200" xfId="375" xr:uid="{00000000-0005-0000-0000-0000AC010000}"/>
    <cellStyle name="Currency 200 2" xfId="1286" xr:uid="{F02F35A2-F4B5-4407-A00C-0CC9A2A3A5BD}"/>
    <cellStyle name="Currency 201" xfId="376" xr:uid="{00000000-0005-0000-0000-0000AD010000}"/>
    <cellStyle name="Currency 201 2" xfId="1287" xr:uid="{8252668A-4B67-46B2-8E5A-BAF6C8BD4656}"/>
    <cellStyle name="Currency 202" xfId="377" xr:uid="{00000000-0005-0000-0000-0000AE010000}"/>
    <cellStyle name="Currency 202 2" xfId="1288" xr:uid="{56EEC924-6004-49D5-B3C7-99D20184B492}"/>
    <cellStyle name="Currency 203" xfId="378" xr:uid="{00000000-0005-0000-0000-0000AF010000}"/>
    <cellStyle name="Currency 203 2" xfId="1289" xr:uid="{C043C812-B01A-4ECF-B768-FC6D1D293FF3}"/>
    <cellStyle name="Currency 204" xfId="379" xr:uid="{00000000-0005-0000-0000-0000B0010000}"/>
    <cellStyle name="Currency 204 2" xfId="1290" xr:uid="{7452BE10-6839-4DDD-9650-56C59D0E05D6}"/>
    <cellStyle name="Currency 205" xfId="380" xr:uid="{00000000-0005-0000-0000-0000B1010000}"/>
    <cellStyle name="Currency 205 2" xfId="1291" xr:uid="{19EF8743-2CDF-4075-A1EE-CD75E25EB0C9}"/>
    <cellStyle name="Currency 206" xfId="381" xr:uid="{00000000-0005-0000-0000-0000B2010000}"/>
    <cellStyle name="Currency 206 2" xfId="1292" xr:uid="{AF1A3C53-589F-4268-84CA-87118090AB81}"/>
    <cellStyle name="Currency 207" xfId="382" xr:uid="{00000000-0005-0000-0000-0000B3010000}"/>
    <cellStyle name="Currency 207 2" xfId="1293" xr:uid="{0FF3C4B6-4B91-4A11-A871-34BC009A357E}"/>
    <cellStyle name="Currency 208" xfId="383" xr:uid="{00000000-0005-0000-0000-0000B4010000}"/>
    <cellStyle name="Currency 208 2" xfId="1294" xr:uid="{B71631F6-17B2-4ACC-8693-71C2884DD98B}"/>
    <cellStyle name="Currency 209" xfId="384" xr:uid="{00000000-0005-0000-0000-0000B5010000}"/>
    <cellStyle name="Currency 209 2" xfId="1295" xr:uid="{CE38CCE2-0A51-4200-9418-06706C0CDE20}"/>
    <cellStyle name="Currency 21" xfId="385" xr:uid="{00000000-0005-0000-0000-0000B6010000}"/>
    <cellStyle name="Currency 21 2" xfId="1296" xr:uid="{07E2D5B0-6D17-4369-ACD4-6E4A89890A6C}"/>
    <cellStyle name="Currency 210" xfId="386" xr:uid="{00000000-0005-0000-0000-0000B7010000}"/>
    <cellStyle name="Currency 210 2" xfId="1297" xr:uid="{34F16926-C20E-49CD-97CD-FA1E56EF666B}"/>
    <cellStyle name="Currency 211" xfId="387" xr:uid="{00000000-0005-0000-0000-0000B8010000}"/>
    <cellStyle name="Currency 211 2" xfId="1298" xr:uid="{7DE770DC-EAA4-4FCA-ACDC-6FDCA8F15355}"/>
    <cellStyle name="Currency 212" xfId="388" xr:uid="{00000000-0005-0000-0000-0000B9010000}"/>
    <cellStyle name="Currency 212 2" xfId="1299" xr:uid="{867E2575-4EF6-4658-8499-D11F0867E7ED}"/>
    <cellStyle name="Currency 213" xfId="389" xr:uid="{00000000-0005-0000-0000-0000BA010000}"/>
    <cellStyle name="Currency 213 2" xfId="1300" xr:uid="{DCF77B5E-A67F-45C7-ADB3-6167BF9F7A8B}"/>
    <cellStyle name="Currency 214" xfId="390" xr:uid="{00000000-0005-0000-0000-0000BB010000}"/>
    <cellStyle name="Currency 214 2" xfId="1301" xr:uid="{4A64EB43-FA99-402D-8A9D-2D05C902DE42}"/>
    <cellStyle name="Currency 215" xfId="391" xr:uid="{00000000-0005-0000-0000-0000BC010000}"/>
    <cellStyle name="Currency 215 2" xfId="1302" xr:uid="{27E25FAC-22B9-48B1-BC83-D726690B761F}"/>
    <cellStyle name="Currency 216" xfId="392" xr:uid="{00000000-0005-0000-0000-0000BD010000}"/>
    <cellStyle name="Currency 216 2" xfId="1303" xr:uid="{87F7240C-78FC-4E73-99E1-864D46CD542C}"/>
    <cellStyle name="Currency 217" xfId="393" xr:uid="{00000000-0005-0000-0000-0000BE010000}"/>
    <cellStyle name="Currency 217 2" xfId="1304" xr:uid="{96F5AEE4-FAEE-4F83-BD8C-A6CD137808DC}"/>
    <cellStyle name="Currency 218" xfId="394" xr:uid="{00000000-0005-0000-0000-0000BF010000}"/>
    <cellStyle name="Currency 218 2" xfId="1305" xr:uid="{91E36399-56D8-4E0B-AEB8-6C7E51596603}"/>
    <cellStyle name="Currency 219" xfId="395" xr:uid="{00000000-0005-0000-0000-0000C0010000}"/>
    <cellStyle name="Currency 219 2" xfId="1306" xr:uid="{C1BBC412-DEF6-4982-8AB3-BB7D84EFBDE4}"/>
    <cellStyle name="Currency 22" xfId="396" xr:uid="{00000000-0005-0000-0000-0000C1010000}"/>
    <cellStyle name="Currency 22 2" xfId="1307" xr:uid="{13808527-B68F-4450-B5EF-7C3566A546BE}"/>
    <cellStyle name="Currency 220" xfId="397" xr:uid="{00000000-0005-0000-0000-0000C2010000}"/>
    <cellStyle name="Currency 220 2" xfId="1308" xr:uid="{5386B21A-F788-4BC0-8CA9-C8BAD42146A4}"/>
    <cellStyle name="Currency 221" xfId="398" xr:uid="{00000000-0005-0000-0000-0000C3010000}"/>
    <cellStyle name="Currency 221 2" xfId="1309" xr:uid="{1765600B-63FA-4423-9B42-72F02BFC99E6}"/>
    <cellStyle name="Currency 222" xfId="399" xr:uid="{00000000-0005-0000-0000-0000C4010000}"/>
    <cellStyle name="Currency 222 2" xfId="1310" xr:uid="{E57125DF-346A-4866-B8BA-767A5924F468}"/>
    <cellStyle name="Currency 223" xfId="400" xr:uid="{00000000-0005-0000-0000-0000C5010000}"/>
    <cellStyle name="Currency 223 2" xfId="1311" xr:uid="{CD1F456C-812B-4714-B46E-C62AB9210535}"/>
    <cellStyle name="Currency 23" xfId="401" xr:uid="{00000000-0005-0000-0000-0000C6010000}"/>
    <cellStyle name="Currency 23 2" xfId="1312" xr:uid="{852D9303-8445-4225-99A8-5751C4F3E44B}"/>
    <cellStyle name="Currency 24" xfId="402" xr:uid="{00000000-0005-0000-0000-0000C7010000}"/>
    <cellStyle name="Currency 24 2" xfId="1313" xr:uid="{A0AD3A5D-0182-466F-ADDC-8AC84570F384}"/>
    <cellStyle name="Currency 25" xfId="403" xr:uid="{00000000-0005-0000-0000-0000C8010000}"/>
    <cellStyle name="Currency 25 2" xfId="1314" xr:uid="{F650EC6F-B65F-48A7-8AED-8DC25DBC5F08}"/>
    <cellStyle name="Currency 26" xfId="404" xr:uid="{00000000-0005-0000-0000-0000C9010000}"/>
    <cellStyle name="Currency 26 2" xfId="1315" xr:uid="{FB285A44-C7D0-47E7-943F-571B5A8F5325}"/>
    <cellStyle name="Currency 27" xfId="405" xr:uid="{00000000-0005-0000-0000-0000CA010000}"/>
    <cellStyle name="Currency 27 2" xfId="1316" xr:uid="{034B271B-1711-4B21-A415-C7A207F92D7F}"/>
    <cellStyle name="Currency 28" xfId="406" xr:uid="{00000000-0005-0000-0000-0000CB010000}"/>
    <cellStyle name="Currency 28 2" xfId="1317" xr:uid="{B30B461C-A2B7-4918-B38A-D80146008676}"/>
    <cellStyle name="Currency 29" xfId="407" xr:uid="{00000000-0005-0000-0000-0000CC010000}"/>
    <cellStyle name="Currency 29 2" xfId="1318" xr:uid="{E50F7E90-518B-42C0-BCE2-749A60828853}"/>
    <cellStyle name="Currency 3" xfId="408" xr:uid="{00000000-0005-0000-0000-0000CD010000}"/>
    <cellStyle name="Currency 3 2" xfId="1319" xr:uid="{3EBC5C01-7752-42FD-AA29-43F119AF61D1}"/>
    <cellStyle name="Currency 30" xfId="409" xr:uid="{00000000-0005-0000-0000-0000CE010000}"/>
    <cellStyle name="Currency 30 2" xfId="1320" xr:uid="{E426A537-D1FB-4EA9-B8B9-FD812FBBC76C}"/>
    <cellStyle name="Currency 31" xfId="410" xr:uid="{00000000-0005-0000-0000-0000CF010000}"/>
    <cellStyle name="Currency 31 2" xfId="1321" xr:uid="{1914B2B2-AD9C-41A1-B327-3652F01ABDBF}"/>
    <cellStyle name="Currency 32" xfId="411" xr:uid="{00000000-0005-0000-0000-0000D0010000}"/>
    <cellStyle name="Currency 32 2" xfId="1322" xr:uid="{3E32AAAD-3F01-4625-825F-F6BC2B1DF6D4}"/>
    <cellStyle name="Currency 33" xfId="412" xr:uid="{00000000-0005-0000-0000-0000D1010000}"/>
    <cellStyle name="Currency 33 2" xfId="1323" xr:uid="{45996F97-D8BD-496C-9E1A-08C41594E440}"/>
    <cellStyle name="Currency 34" xfId="413" xr:uid="{00000000-0005-0000-0000-0000D2010000}"/>
    <cellStyle name="Currency 34 2" xfId="1324" xr:uid="{A1A24FE2-CE4B-4C91-A93F-28DD5E1F1906}"/>
    <cellStyle name="Currency 35" xfId="414" xr:uid="{00000000-0005-0000-0000-0000D3010000}"/>
    <cellStyle name="Currency 35 2" xfId="1325" xr:uid="{E252C1DF-BE35-4E62-AF06-04B9D5F341EC}"/>
    <cellStyle name="Currency 36" xfId="415" xr:uid="{00000000-0005-0000-0000-0000D4010000}"/>
    <cellStyle name="Currency 36 2" xfId="1326" xr:uid="{520C75B4-7BF7-453C-8305-9D39F06E0210}"/>
    <cellStyle name="Currency 37" xfId="416" xr:uid="{00000000-0005-0000-0000-0000D5010000}"/>
    <cellStyle name="Currency 37 2" xfId="1327" xr:uid="{ED2F5989-81A3-4984-8913-21BFF51E3793}"/>
    <cellStyle name="Currency 38" xfId="417" xr:uid="{00000000-0005-0000-0000-0000D6010000}"/>
    <cellStyle name="Currency 38 2" xfId="1328" xr:uid="{494FF646-3359-4C64-8544-8086AFF1A86D}"/>
    <cellStyle name="Currency 39" xfId="418" xr:uid="{00000000-0005-0000-0000-0000D7010000}"/>
    <cellStyle name="Currency 39 2" xfId="1329" xr:uid="{B386ADEA-06D3-4690-B645-6AC3ADEF6CB9}"/>
    <cellStyle name="Currency 4" xfId="419" xr:uid="{00000000-0005-0000-0000-0000D8010000}"/>
    <cellStyle name="Currency 4 2" xfId="1330" xr:uid="{88257611-7609-41D1-9547-E91404D53E54}"/>
    <cellStyle name="Currency 40" xfId="420" xr:uid="{00000000-0005-0000-0000-0000D9010000}"/>
    <cellStyle name="Currency 40 2" xfId="1331" xr:uid="{20676F20-4955-4234-B813-8AC95E09D3E6}"/>
    <cellStyle name="Currency 41" xfId="421" xr:uid="{00000000-0005-0000-0000-0000DA010000}"/>
    <cellStyle name="Currency 41 2" xfId="1332" xr:uid="{62DD9C5D-7909-42B3-B318-1E8303FA8293}"/>
    <cellStyle name="Currency 42" xfId="422" xr:uid="{00000000-0005-0000-0000-0000DB010000}"/>
    <cellStyle name="Currency 42 2" xfId="1333" xr:uid="{B6893CA1-CAAD-4D69-8839-868093251CA8}"/>
    <cellStyle name="Currency 43" xfId="423" xr:uid="{00000000-0005-0000-0000-0000DC010000}"/>
    <cellStyle name="Currency 43 2" xfId="1334" xr:uid="{4C9A9D6A-906B-43A7-9BB8-D10A1CFD38C4}"/>
    <cellStyle name="Currency 44" xfId="424" xr:uid="{00000000-0005-0000-0000-0000DD010000}"/>
    <cellStyle name="Currency 44 2" xfId="1335" xr:uid="{EAA7978B-6014-49B9-AB71-11B1FA61A30C}"/>
    <cellStyle name="Currency 45" xfId="425" xr:uid="{00000000-0005-0000-0000-0000DE010000}"/>
    <cellStyle name="Currency 45 2" xfId="1336" xr:uid="{7610AC40-35E6-45C8-80D4-D703CA5C2153}"/>
    <cellStyle name="Currency 46" xfId="426" xr:uid="{00000000-0005-0000-0000-0000DF010000}"/>
    <cellStyle name="Currency 46 2" xfId="1337" xr:uid="{9DA9A01C-C81A-40BC-B46A-90DD3512630A}"/>
    <cellStyle name="Currency 47" xfId="427" xr:uid="{00000000-0005-0000-0000-0000E0010000}"/>
    <cellStyle name="Currency 47 2" xfId="1338" xr:uid="{6CECA9A0-B283-41A2-8EB6-D5CBA6C85D74}"/>
    <cellStyle name="Currency 48" xfId="428" xr:uid="{00000000-0005-0000-0000-0000E1010000}"/>
    <cellStyle name="Currency 48 2" xfId="1339" xr:uid="{61173D91-03B8-425D-BAA3-52128A6A95B6}"/>
    <cellStyle name="Currency 49" xfId="429" xr:uid="{00000000-0005-0000-0000-0000E2010000}"/>
    <cellStyle name="Currency 49 2" xfId="1340" xr:uid="{63DDA1A0-D5CC-40A1-BC66-A5DFEAB79DD4}"/>
    <cellStyle name="Currency 5" xfId="430" xr:uid="{00000000-0005-0000-0000-0000E3010000}"/>
    <cellStyle name="Currency 5 2" xfId="1341" xr:uid="{7CCC864B-2B1A-42D9-95E8-1B425DCE3093}"/>
    <cellStyle name="Currency 50" xfId="431" xr:uid="{00000000-0005-0000-0000-0000E4010000}"/>
    <cellStyle name="Currency 50 2" xfId="1342" xr:uid="{9AA7045B-AC3B-4BD4-9678-4CB9973B3B5C}"/>
    <cellStyle name="Currency 51" xfId="432" xr:uid="{00000000-0005-0000-0000-0000E5010000}"/>
    <cellStyle name="Currency 51 2" xfId="1343" xr:uid="{701AF87D-0FB3-4DBA-8A60-983BE3D0F249}"/>
    <cellStyle name="Currency 52" xfId="433" xr:uid="{00000000-0005-0000-0000-0000E6010000}"/>
    <cellStyle name="Currency 52 2" xfId="1344" xr:uid="{352B071E-4902-4DA9-8135-4F24EDD9703E}"/>
    <cellStyle name="Currency 53" xfId="434" xr:uid="{00000000-0005-0000-0000-0000E7010000}"/>
    <cellStyle name="Currency 53 2" xfId="1345" xr:uid="{BEC4A126-7D88-47E0-A579-8B4BC33F1661}"/>
    <cellStyle name="Currency 54" xfId="435" xr:uid="{00000000-0005-0000-0000-0000E8010000}"/>
    <cellStyle name="Currency 54 2" xfId="1346" xr:uid="{EFB03392-50FB-4D09-8178-72299B7559B1}"/>
    <cellStyle name="Currency 55" xfId="436" xr:uid="{00000000-0005-0000-0000-0000E9010000}"/>
    <cellStyle name="Currency 55 2" xfId="1347" xr:uid="{84828A7A-5ACA-410F-9BD7-592E9C9B6815}"/>
    <cellStyle name="Currency 56" xfId="437" xr:uid="{00000000-0005-0000-0000-0000EA010000}"/>
    <cellStyle name="Currency 56 2" xfId="1348" xr:uid="{DDEE7906-7BE9-439D-8CAF-171884C55406}"/>
    <cellStyle name="Currency 57" xfId="438" xr:uid="{00000000-0005-0000-0000-0000EB010000}"/>
    <cellStyle name="Currency 57 2" xfId="1349" xr:uid="{7092A9CB-1B6B-446C-B471-D5F69DB3C9CF}"/>
    <cellStyle name="Currency 58" xfId="439" xr:uid="{00000000-0005-0000-0000-0000EC010000}"/>
    <cellStyle name="Currency 58 2" xfId="1350" xr:uid="{2C1CBDE3-D4ED-487C-986E-DA882D7A9252}"/>
    <cellStyle name="Currency 59" xfId="440" xr:uid="{00000000-0005-0000-0000-0000ED010000}"/>
    <cellStyle name="Currency 59 2" xfId="1351" xr:uid="{1C5F8E3E-AE9F-414C-B82C-F9ACBC9BD3AD}"/>
    <cellStyle name="Currency 6" xfId="441" xr:uid="{00000000-0005-0000-0000-0000EE010000}"/>
    <cellStyle name="Currency 6 2" xfId="1352" xr:uid="{85DD8466-67F6-4940-AD8F-D2AF1707DF59}"/>
    <cellStyle name="Currency 60" xfId="442" xr:uid="{00000000-0005-0000-0000-0000EF010000}"/>
    <cellStyle name="Currency 60 2" xfId="1353" xr:uid="{0CD2F0CB-79F2-4B12-97E7-82409370D3CA}"/>
    <cellStyle name="Currency 61" xfId="443" xr:uid="{00000000-0005-0000-0000-0000F0010000}"/>
    <cellStyle name="Currency 61 2" xfId="1354" xr:uid="{9C1184BA-76D1-4489-8138-4DE29F10D30E}"/>
    <cellStyle name="Currency 62" xfId="444" xr:uid="{00000000-0005-0000-0000-0000F1010000}"/>
    <cellStyle name="Currency 62 2" xfId="1355" xr:uid="{A20F1D62-CE85-4F8B-ACE8-B89C95A69DE2}"/>
    <cellStyle name="Currency 63" xfId="445" xr:uid="{00000000-0005-0000-0000-0000F2010000}"/>
    <cellStyle name="Currency 63 2" xfId="1356" xr:uid="{3239D86C-CD27-454F-A76E-48D2283F79B3}"/>
    <cellStyle name="Currency 64" xfId="446" xr:uid="{00000000-0005-0000-0000-0000F3010000}"/>
    <cellStyle name="Currency 64 2" xfId="1357" xr:uid="{F82357FF-4199-4CCE-989A-C3F74F47DCDC}"/>
    <cellStyle name="Currency 65" xfId="447" xr:uid="{00000000-0005-0000-0000-0000F4010000}"/>
    <cellStyle name="Currency 65 2" xfId="1358" xr:uid="{E8A0F693-9D0E-4ABB-A9F0-E2017E48EFC1}"/>
    <cellStyle name="Currency 66" xfId="448" xr:uid="{00000000-0005-0000-0000-0000F5010000}"/>
    <cellStyle name="Currency 66 2" xfId="1359" xr:uid="{3F342317-72F0-444F-8756-1863C339775D}"/>
    <cellStyle name="Currency 67" xfId="449" xr:uid="{00000000-0005-0000-0000-0000F6010000}"/>
    <cellStyle name="Currency 67 2" xfId="1360" xr:uid="{7983404C-243B-4465-9E56-BB32CC6B7A59}"/>
    <cellStyle name="Currency 68" xfId="450" xr:uid="{00000000-0005-0000-0000-0000F7010000}"/>
    <cellStyle name="Currency 68 2" xfId="1361" xr:uid="{2A96786C-0DAA-4BDB-B06E-E561E5F92AB6}"/>
    <cellStyle name="Currency 69" xfId="451" xr:uid="{00000000-0005-0000-0000-0000F8010000}"/>
    <cellStyle name="Currency 69 2" xfId="1362" xr:uid="{6E135012-C1C9-43DE-90D1-1CDE14D63AB3}"/>
    <cellStyle name="Currency 7" xfId="452" xr:uid="{00000000-0005-0000-0000-0000F9010000}"/>
    <cellStyle name="Currency 7 2" xfId="1363" xr:uid="{EA5E862C-AD72-40E9-AC67-1FE2A89C4B9F}"/>
    <cellStyle name="Currency 70" xfId="453" xr:uid="{00000000-0005-0000-0000-0000FA010000}"/>
    <cellStyle name="Currency 70 2" xfId="1364" xr:uid="{8B8FA551-95F2-4C9D-B4D6-7105509C1DD0}"/>
    <cellStyle name="Currency 71" xfId="454" xr:uid="{00000000-0005-0000-0000-0000FB010000}"/>
    <cellStyle name="Currency 71 2" xfId="1365" xr:uid="{E57E2BE0-1E34-41E0-992D-ECE4BB9ACAED}"/>
    <cellStyle name="Currency 72" xfId="455" xr:uid="{00000000-0005-0000-0000-0000FC010000}"/>
    <cellStyle name="Currency 72 2" xfId="1366" xr:uid="{84F49D39-9B9E-40F0-89BC-880EB673A085}"/>
    <cellStyle name="Currency 73" xfId="456" xr:uid="{00000000-0005-0000-0000-0000FD010000}"/>
    <cellStyle name="Currency 73 2" xfId="1367" xr:uid="{F4D2A059-FD36-4A85-A417-D52B64AB5B9E}"/>
    <cellStyle name="Currency 74" xfId="457" xr:uid="{00000000-0005-0000-0000-0000FE010000}"/>
    <cellStyle name="Currency 74 2" xfId="1368" xr:uid="{A7035CB2-5B0C-4F8D-A7F7-E87EDE8F58C5}"/>
    <cellStyle name="Currency 75" xfId="458" xr:uid="{00000000-0005-0000-0000-0000FF010000}"/>
    <cellStyle name="Currency 75 2" xfId="1369" xr:uid="{CF40D36B-BF64-4C88-B61A-B35206427CB3}"/>
    <cellStyle name="Currency 76" xfId="459" xr:uid="{00000000-0005-0000-0000-000000020000}"/>
    <cellStyle name="Currency 76 2" xfId="1370" xr:uid="{D397F251-D568-440E-AB9F-819EB25ABBA9}"/>
    <cellStyle name="Currency 77" xfId="460" xr:uid="{00000000-0005-0000-0000-000001020000}"/>
    <cellStyle name="Currency 77 2" xfId="1371" xr:uid="{92DB6EBF-B863-4059-8E43-9E7356BA4499}"/>
    <cellStyle name="Currency 78" xfId="461" xr:uid="{00000000-0005-0000-0000-000002020000}"/>
    <cellStyle name="Currency 78 2" xfId="1372" xr:uid="{782195B3-3941-4AC8-ACFC-9CF02ECC6655}"/>
    <cellStyle name="Currency 79" xfId="462" xr:uid="{00000000-0005-0000-0000-000003020000}"/>
    <cellStyle name="Currency 79 2" xfId="1373" xr:uid="{47BF5EE3-C594-47A3-9862-D78632B8D366}"/>
    <cellStyle name="Currency 8" xfId="463" xr:uid="{00000000-0005-0000-0000-000004020000}"/>
    <cellStyle name="Currency 8 2" xfId="1374" xr:uid="{1304896F-67B6-49F3-B701-9E9536A6F546}"/>
    <cellStyle name="Currency 80" xfId="464" xr:uid="{00000000-0005-0000-0000-000005020000}"/>
    <cellStyle name="Currency 80 2" xfId="1375" xr:uid="{1F8B0614-F54A-4A64-91C1-A95E04408014}"/>
    <cellStyle name="Currency 81" xfId="465" xr:uid="{00000000-0005-0000-0000-000006020000}"/>
    <cellStyle name="Currency 81 2" xfId="1376" xr:uid="{7ADAEC1E-1B13-4A3C-B30E-BE73ADBEBA32}"/>
    <cellStyle name="Currency 82" xfId="466" xr:uid="{00000000-0005-0000-0000-000007020000}"/>
    <cellStyle name="Currency 82 2" xfId="1377" xr:uid="{BE767508-6E5B-43B8-932E-3DC3DB8C61D4}"/>
    <cellStyle name="Currency 83" xfId="467" xr:uid="{00000000-0005-0000-0000-000008020000}"/>
    <cellStyle name="Currency 83 2" xfId="1378" xr:uid="{0D922CE5-5689-404D-9983-310C165D3533}"/>
    <cellStyle name="Currency 84" xfId="468" xr:uid="{00000000-0005-0000-0000-000009020000}"/>
    <cellStyle name="Currency 84 2" xfId="1379" xr:uid="{094052E6-F9A0-4434-A9A8-FFDAB3A6C606}"/>
    <cellStyle name="Currency 85" xfId="469" xr:uid="{00000000-0005-0000-0000-00000A020000}"/>
    <cellStyle name="Currency 85 2" xfId="1380" xr:uid="{7FE4513B-18EB-40F5-95A8-C946B9E4C8B4}"/>
    <cellStyle name="Currency 86" xfId="470" xr:uid="{00000000-0005-0000-0000-00000B020000}"/>
    <cellStyle name="Currency 86 2" xfId="1381" xr:uid="{D64FFDEF-28AF-471F-9F9E-B7DBDD180D27}"/>
    <cellStyle name="Currency 87" xfId="471" xr:uid="{00000000-0005-0000-0000-00000C020000}"/>
    <cellStyle name="Currency 87 2" xfId="1382" xr:uid="{25DDC42E-74BE-4623-8B6D-EA399086D74B}"/>
    <cellStyle name="Currency 88" xfId="472" xr:uid="{00000000-0005-0000-0000-00000D020000}"/>
    <cellStyle name="Currency 88 2" xfId="1383" xr:uid="{265D12AC-DB19-4B76-9C64-B0CC35E7FBD7}"/>
    <cellStyle name="Currency 89" xfId="473" xr:uid="{00000000-0005-0000-0000-00000E020000}"/>
    <cellStyle name="Currency 89 2" xfId="1384" xr:uid="{BBDE285D-AA5D-4E5F-9A62-D9B293088E2A}"/>
    <cellStyle name="Currency 9" xfId="474" xr:uid="{00000000-0005-0000-0000-00000F020000}"/>
    <cellStyle name="Currency 9 2" xfId="1385" xr:uid="{A8C5D0FD-AB6D-42FD-BEBE-0386F17E965D}"/>
    <cellStyle name="Currency 90" xfId="475" xr:uid="{00000000-0005-0000-0000-000010020000}"/>
    <cellStyle name="Currency 90 2" xfId="1386" xr:uid="{7D346D76-7BC1-4EE7-BB53-6BD3EF5DC213}"/>
    <cellStyle name="Currency 91" xfId="476" xr:uid="{00000000-0005-0000-0000-000011020000}"/>
    <cellStyle name="Currency 91 2" xfId="1387" xr:uid="{042792A0-95CF-434A-919F-D0ED68198B5D}"/>
    <cellStyle name="Currency 92" xfId="477" xr:uid="{00000000-0005-0000-0000-000012020000}"/>
    <cellStyle name="Currency 92 2" xfId="1388" xr:uid="{5A086AF1-488F-4595-ADB1-0D35237E19E0}"/>
    <cellStyle name="Currency 93" xfId="478" xr:uid="{00000000-0005-0000-0000-000013020000}"/>
    <cellStyle name="Currency 93 2" xfId="1389" xr:uid="{77BCB60F-20CA-48D3-9F2E-1C87FD1C1A16}"/>
    <cellStyle name="Currency 94" xfId="479" xr:uid="{00000000-0005-0000-0000-000014020000}"/>
    <cellStyle name="Currency 94 2" xfId="1390" xr:uid="{EB524207-1F1E-4FC1-BA4F-5756F584093A}"/>
    <cellStyle name="Currency 95" xfId="480" xr:uid="{00000000-0005-0000-0000-000015020000}"/>
    <cellStyle name="Currency 95 2" xfId="1391" xr:uid="{D21FBD67-548E-4F38-B101-192248A69746}"/>
    <cellStyle name="Currency 96" xfId="481" xr:uid="{00000000-0005-0000-0000-000016020000}"/>
    <cellStyle name="Currency 96 2" xfId="1392" xr:uid="{D24D7804-9A88-4705-9874-458706E5AD25}"/>
    <cellStyle name="Currency 97" xfId="482" xr:uid="{00000000-0005-0000-0000-000017020000}"/>
    <cellStyle name="Currency 97 2" xfId="1393" xr:uid="{AE972A4F-6D71-4929-98B0-7951D4B88279}"/>
    <cellStyle name="Currency 98" xfId="483" xr:uid="{00000000-0005-0000-0000-000018020000}"/>
    <cellStyle name="Currency 98 2" xfId="1394" xr:uid="{E63C6133-F0AC-482C-A46D-2C52AF9768CA}"/>
    <cellStyle name="Currency 99" xfId="484" xr:uid="{00000000-0005-0000-0000-000019020000}"/>
    <cellStyle name="Currency 99 2" xfId="1395" xr:uid="{53AABEF7-4B5A-46A1-91F9-4E6EB700360F}"/>
    <cellStyle name="Excel Built-in Normal" xfId="485" xr:uid="{00000000-0005-0000-0000-00001A020000}"/>
    <cellStyle name="Explanatory Text" xfId="684" builtinId="53" customBuiltin="1"/>
    <cellStyle name="Explanatory Text 2" xfId="486" xr:uid="{00000000-0005-0000-0000-00001C020000}"/>
    <cellStyle name="Explanatory Text 2 2" xfId="1396" xr:uid="{C2E0D6E4-9864-4C0C-B8AE-8A9A251381B3}"/>
    <cellStyle name="Explanatory Text 2 3" xfId="858" xr:uid="{9BAB052A-8233-4C3D-8BBC-CCD4761B1F73}"/>
    <cellStyle name="Good" xfId="675" builtinId="26" customBuiltin="1"/>
    <cellStyle name="Good 2" xfId="487" xr:uid="{00000000-0005-0000-0000-00001E020000}"/>
    <cellStyle name="Good 2 2" xfId="624" xr:uid="{00000000-0005-0000-0000-00001F020000}"/>
    <cellStyle name="Good 2 2 2" xfId="1397" xr:uid="{96BDE797-6BD4-4D61-89D1-45ECCB16FB9A}"/>
    <cellStyle name="Good 2 3" xfId="859" xr:uid="{742AB385-8369-4310-A8B2-F554D14F8AF3}"/>
    <cellStyle name="Heading 1" xfId="671" builtinId="16" customBuiltin="1"/>
    <cellStyle name="Heading 1 2" xfId="488" xr:uid="{00000000-0005-0000-0000-000021020000}"/>
    <cellStyle name="Heading 1 2 2" xfId="1398" xr:uid="{1568C047-2F73-4927-A751-1727C6883EA8}"/>
    <cellStyle name="Heading 1 2 3" xfId="860" xr:uid="{EF8BB5B2-3CBA-4D6A-8BD8-842B00F7FF9A}"/>
    <cellStyle name="Heading 2" xfId="672" builtinId="17" customBuiltin="1"/>
    <cellStyle name="Heading 2 2" xfId="489" xr:uid="{00000000-0005-0000-0000-000023020000}"/>
    <cellStyle name="Heading 2 2 2" xfId="625" xr:uid="{00000000-0005-0000-0000-000024020000}"/>
    <cellStyle name="Heading 2 2 2 2" xfId="1399" xr:uid="{5E0CBC73-97AC-4506-B248-20D5E16DC79F}"/>
    <cellStyle name="Heading 2 2 3" xfId="861" xr:uid="{F09198AC-D598-4B05-9C49-12617A09E086}"/>
    <cellStyle name="Heading 3" xfId="673" builtinId="18" customBuiltin="1"/>
    <cellStyle name="Heading 3 2" xfId="490" xr:uid="{00000000-0005-0000-0000-000026020000}"/>
    <cellStyle name="Heading 3 2 2" xfId="1400" xr:uid="{40067B03-E361-4641-9628-02E3F8728932}"/>
    <cellStyle name="Heading 3 2 3" xfId="862" xr:uid="{121F0CCE-B54F-41DA-ABD5-2AFE3275B32C}"/>
    <cellStyle name="Heading 4" xfId="674" builtinId="19" customBuiltin="1"/>
    <cellStyle name="Heading 4 2" xfId="491" xr:uid="{00000000-0005-0000-0000-000028020000}"/>
    <cellStyle name="Heading 4 2 2" xfId="1401" xr:uid="{05E11A2F-58F8-4725-A218-EEA62CD5E737}"/>
    <cellStyle name="Heading 4 2 3" xfId="863" xr:uid="{98BBD0AB-9E1B-4870-90F3-BE6BA35C5A89}"/>
    <cellStyle name="Hyperlink" xfId="828" xr:uid="{00000000-0005-0000-0000-000029020000}"/>
    <cellStyle name="Hyperlink 2" xfId="492" xr:uid="{00000000-0005-0000-0000-00002A020000}"/>
    <cellStyle name="Hyperlink 2 2" xfId="627" xr:uid="{00000000-0005-0000-0000-00002B020000}"/>
    <cellStyle name="Hyperlink 2 2 2" xfId="1403" xr:uid="{D524B174-7D4D-45B0-943A-B3EB43B95C6E}"/>
    <cellStyle name="Hyperlink 2 3" xfId="830" xr:uid="{E3DAE1EB-B489-4B90-9EBF-A093A50440D2}"/>
    <cellStyle name="Hyperlink 3" xfId="493" xr:uid="{00000000-0005-0000-0000-00002C020000}"/>
    <cellStyle name="Hyperlink 3 2" xfId="1404" xr:uid="{509B6AA6-9345-4CF0-B65E-DBB3D98C3171}"/>
    <cellStyle name="Hyperlink 3 3" xfId="864" xr:uid="{EBDB4273-0F18-48A1-86B5-3557DA4F4920}"/>
    <cellStyle name="Hyperlink 4" xfId="494" xr:uid="{00000000-0005-0000-0000-00002D020000}"/>
    <cellStyle name="Hyperlink 4 2" xfId="628" xr:uid="{00000000-0005-0000-0000-00002E020000}"/>
    <cellStyle name="Hyperlink 4 2 2" xfId="1405" xr:uid="{B35A6963-5E1F-4B58-9482-98DDABAB4DFA}"/>
    <cellStyle name="Hyperlink 5" xfId="495" xr:uid="{00000000-0005-0000-0000-00002F020000}"/>
    <cellStyle name="Hyperlink 5 2" xfId="496" xr:uid="{00000000-0005-0000-0000-000030020000}"/>
    <cellStyle name="Hyperlink 5 2 2" xfId="1407" xr:uid="{8A2B8B41-8630-4D0E-8F5C-8144772985AC}"/>
    <cellStyle name="Hyperlink 5 2 3" xfId="865" xr:uid="{8D601FA3-F921-46F1-850A-5D13C769A096}"/>
    <cellStyle name="Hyperlink 5 3" xfId="629" xr:uid="{00000000-0005-0000-0000-000031020000}"/>
    <cellStyle name="Hyperlink 5 3 2" xfId="1406" xr:uid="{E81441FD-C621-4D97-A156-198DEEB2FCE6}"/>
    <cellStyle name="Hyperlink 6" xfId="497" xr:uid="{00000000-0005-0000-0000-000032020000}"/>
    <cellStyle name="Hyperlink 6 2" xfId="630" xr:uid="{00000000-0005-0000-0000-000033020000}"/>
    <cellStyle name="Hyperlink 6 2 2" xfId="1408" xr:uid="{E9C011FB-97A7-474C-9772-1D9FEE9186A8}"/>
    <cellStyle name="Hyperlink 7" xfId="498" xr:uid="{00000000-0005-0000-0000-000034020000}"/>
    <cellStyle name="Hyperlink 7 2" xfId="631" xr:uid="{00000000-0005-0000-0000-000035020000}"/>
    <cellStyle name="Hyperlink 7 3" xfId="1409" xr:uid="{490810A1-6365-44DE-9BE6-7FACED9B0C9B}"/>
    <cellStyle name="Hyperlink 7 4" xfId="866" xr:uid="{F094777C-EDFF-43FE-9CC5-59625953591E}"/>
    <cellStyle name="Hyperlink 8" xfId="626" xr:uid="{00000000-0005-0000-0000-000036020000}"/>
    <cellStyle name="Hyperlink 8 2" xfId="1402" xr:uid="{3DB7CCE3-0AB8-4B68-9D7B-06705C10EB06}"/>
    <cellStyle name="Input" xfId="678" builtinId="20" customBuiltin="1"/>
    <cellStyle name="Input 2" xfId="499" xr:uid="{00000000-0005-0000-0000-000038020000}"/>
    <cellStyle name="Input 2 2" xfId="632" xr:uid="{00000000-0005-0000-0000-000039020000}"/>
    <cellStyle name="Input 2 2 2" xfId="1410" xr:uid="{5CAFBA49-0AFE-4246-8743-6A1F5285EC75}"/>
    <cellStyle name="Input 2 3" xfId="867" xr:uid="{B5D04DEA-BD9F-4906-9666-3D5EF7B57BAB}"/>
    <cellStyle name="Linked Cell" xfId="681" builtinId="24" customBuiltin="1"/>
    <cellStyle name="Linked Cell 2" xfId="500" xr:uid="{00000000-0005-0000-0000-00003B020000}"/>
    <cellStyle name="Linked Cell 2 2" xfId="1411" xr:uid="{34C404E0-B87F-4F27-940D-50FDCDCE952E}"/>
    <cellStyle name="Linked Cell 2 3" xfId="868" xr:uid="{510753B8-32DA-484D-8857-78A938064A80}"/>
    <cellStyle name="Neutral" xfId="677" builtinId="28" customBuiltin="1"/>
    <cellStyle name="Neutral 2" xfId="501" xr:uid="{00000000-0005-0000-0000-00003D020000}"/>
    <cellStyle name="Neutral 2 2" xfId="633" xr:uid="{00000000-0005-0000-0000-00003E020000}"/>
    <cellStyle name="Neutral 2 2 2" xfId="1412" xr:uid="{D7147787-BE65-4C86-9934-C79D3B817563}"/>
    <cellStyle name="Neutral 2 3" xfId="869" xr:uid="{0DFE5EFC-A102-4874-A5C2-A22F139B6A7F}"/>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870" xr:uid="{3E727DC6-FA1E-4E71-96A4-6AF9CC57CDC4}"/>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3" xfId="1417" xr:uid="{CC489734-A744-4642-967B-50EA5318103F}"/>
    <cellStyle name="Normal 13 2 2 2 2 3" xfId="728" xr:uid="{F7E642FC-6515-4C96-BF0C-73AEC1DE4ADF}"/>
    <cellStyle name="Normal 13 2 2 2 2 4" xfId="874" xr:uid="{17B50E4E-F022-417E-9819-0AC23A9C6C74}"/>
    <cellStyle name="Normal 13 2 2 2 3" xfId="511" xr:uid="{00000000-0005-0000-0000-00004A020000}"/>
    <cellStyle name="Normal 13 2 2 2 3 2" xfId="639" xr:uid="{00000000-0005-0000-0000-00004B020000}"/>
    <cellStyle name="Normal 13 2 2 2 3 2 2" xfId="776" xr:uid="{470BAFCF-D506-4EAA-A94A-769985BF15BB}"/>
    <cellStyle name="Normal 13 2 2 2 3 2 3" xfId="1418" xr:uid="{56498F69-5497-4C76-A6E6-611014F2ADF6}"/>
    <cellStyle name="Normal 13 2 2 2 3 3" xfId="729" xr:uid="{217E2C86-D28F-4667-8EB7-18B8E5C66798}"/>
    <cellStyle name="Normal 13 2 2 2 3 4" xfId="875" xr:uid="{F461BBE9-3EC9-41B2-873F-964D62579DF9}"/>
    <cellStyle name="Normal 13 2 2 2 4" xfId="637" xr:uid="{00000000-0005-0000-0000-00004C020000}"/>
    <cellStyle name="Normal 13 2 2 2 4 2" xfId="774" xr:uid="{9DD2384D-9728-4663-8046-D79F77604DA2}"/>
    <cellStyle name="Normal 13 2 2 2 4 3" xfId="1416" xr:uid="{49A8B3CB-FF15-4FEB-9E6D-2B8F90E92F2E}"/>
    <cellStyle name="Normal 13 2 2 2 5" xfId="727" xr:uid="{70E49861-77DE-4FCA-9F03-2E66F0E07D24}"/>
    <cellStyle name="Normal 13 2 2 2 6" xfId="873" xr:uid="{5AD2F36F-A558-49D4-9414-F39D8073B8F6}"/>
    <cellStyle name="Normal 13 2 2 3" xfId="636" xr:uid="{00000000-0005-0000-0000-00004D020000}"/>
    <cellStyle name="Normal 13 2 2 3 2" xfId="773" xr:uid="{9843F705-B6F1-47BA-9AAF-DC472586A2A6}"/>
    <cellStyle name="Normal 13 2 2 3 3" xfId="1415" xr:uid="{28C2FD20-38C2-4864-9EFF-3B96D5845BF2}"/>
    <cellStyle name="Normal 13 2 2 4" xfId="726" xr:uid="{BBBF9789-6ECD-417E-8D96-760118FC6639}"/>
    <cellStyle name="Normal 13 2 2 5" xfId="872" xr:uid="{75BEA91D-F50F-4172-AD4C-E753325ABDAD}"/>
    <cellStyle name="Normal 13 2 3" xfId="512" xr:uid="{00000000-0005-0000-0000-00004E020000}"/>
    <cellStyle name="Normal 13 2 3 2" xfId="640" xr:uid="{00000000-0005-0000-0000-00004F020000}"/>
    <cellStyle name="Normal 13 2 3 2 2" xfId="777" xr:uid="{B4AF2282-B0D2-478B-89A0-06C94235AEDC}"/>
    <cellStyle name="Normal 13 2 3 2 3" xfId="1419" xr:uid="{50BDFDCF-088E-4F27-A4BB-76AF03F927C5}"/>
    <cellStyle name="Normal 13 2 3 3" xfId="730" xr:uid="{D638219D-FAF2-4D70-972F-879DF1ADCC78}"/>
    <cellStyle name="Normal 13 2 3 4" xfId="876" xr:uid="{20D5904D-3AB1-4D8F-8F85-4D846508DF3D}"/>
    <cellStyle name="Normal 13 2 4" xfId="635" xr:uid="{00000000-0005-0000-0000-000050020000}"/>
    <cellStyle name="Normal 13 2 4 2" xfId="772" xr:uid="{924C57E5-2D63-4800-A70B-86DF745E6952}"/>
    <cellStyle name="Normal 13 2 4 3" xfId="1414" xr:uid="{662005AF-31A8-4EA9-AA2D-1177A6A23F35}"/>
    <cellStyle name="Normal 13 2 5" xfId="725" xr:uid="{13862D8D-C120-4ACD-9F73-65901595AA90}"/>
    <cellStyle name="Normal 13 2 6" xfId="871" xr:uid="{3354408F-3AD9-45CA-B5B5-133D89E1B5FD}"/>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3" xfId="1421" xr:uid="{49AC0983-4FF6-4DA8-9127-5669CB20378B}"/>
    <cellStyle name="Normal 13 3 2 3" xfId="732" xr:uid="{C506AF63-BAF5-446B-8634-6B173C3D2277}"/>
    <cellStyle name="Normal 13 3 2 4" xfId="878" xr:uid="{94F54ABF-71BB-4E78-A88C-29D42D6DBE7A}"/>
    <cellStyle name="Normal 13 3 3" xfId="641" xr:uid="{00000000-0005-0000-0000-000054020000}"/>
    <cellStyle name="Normal 13 3 3 2" xfId="778" xr:uid="{2D64F0B6-F2D4-4753-ACAB-B8970C19DF11}"/>
    <cellStyle name="Normal 13 3 3 3" xfId="1420" xr:uid="{82F661A5-156A-4763-957C-42DDE5C54711}"/>
    <cellStyle name="Normal 13 3 4" xfId="731" xr:uid="{A8FFA28B-3FBA-4810-9FB7-E8BC8786E106}"/>
    <cellStyle name="Normal 13 3 5" xfId="877" xr:uid="{99B3B526-5A5B-4795-8DF0-D00A31336885}"/>
    <cellStyle name="Normal 13 4" xfId="515" xr:uid="{00000000-0005-0000-0000-000055020000}"/>
    <cellStyle name="Normal 13 4 2" xfId="643" xr:uid="{00000000-0005-0000-0000-000056020000}"/>
    <cellStyle name="Normal 13 4 2 2" xfId="780" xr:uid="{1C21DE69-2493-4CFD-AB7C-13CD278C565F}"/>
    <cellStyle name="Normal 13 4 2 3" xfId="1422" xr:uid="{6842E56A-077E-4391-8F12-0F84763EB1F7}"/>
    <cellStyle name="Normal 13 4 3" xfId="733" xr:uid="{38E01FFC-D61C-4E61-B3A4-423B54ECD7D6}"/>
    <cellStyle name="Normal 13 4 4" xfId="879" xr:uid="{A18AF50F-CBFF-48A7-87C3-7C105C89D184}"/>
    <cellStyle name="Normal 13 5" xfId="634" xr:uid="{00000000-0005-0000-0000-000057020000}"/>
    <cellStyle name="Normal 13 5 2" xfId="771" xr:uid="{F8A01035-FD81-4170-AC37-95B4477EB95E}"/>
    <cellStyle name="Normal 13 5 3" xfId="1413" xr:uid="{28E356A4-5B09-4F30-BEBF-3BA3CAA1D820}"/>
    <cellStyle name="Normal 13 6" xfId="516" xr:uid="{00000000-0005-0000-0000-000058020000}"/>
    <cellStyle name="Normal 13 6 2" xfId="644" xr:uid="{00000000-0005-0000-0000-000059020000}"/>
    <cellStyle name="Normal 13 6 2 2" xfId="781" xr:uid="{57E1D229-3A53-40B5-BE22-FDB47E104338}"/>
    <cellStyle name="Normal 13 6 2 3" xfId="1423" xr:uid="{5191C06A-269A-41D2-85F5-E81B8415A815}"/>
    <cellStyle name="Normal 13 6 3" xfId="734" xr:uid="{6D8D5F10-C45C-44AF-9B94-9F21A3A87E4B}"/>
    <cellStyle name="Normal 13 6 4" xfId="880" xr:uid="{7F45AAEE-0B6C-4A5A-8093-97C588A31F9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3" xfId="1424" xr:uid="{B70CB40D-1032-4C1E-A159-9856F3E970ED}"/>
    <cellStyle name="Normal 2 2 2 3" xfId="735" xr:uid="{A3802D78-3B2F-46A9-976C-16D5D1A814A2}"/>
    <cellStyle name="Normal 2 2 2 4" xfId="881" xr:uid="{1D66C0EF-F651-4E48-9327-989D1C308695}"/>
    <cellStyle name="Normal 2 2 3" xfId="524" xr:uid="{00000000-0005-0000-0000-000062020000}"/>
    <cellStyle name="Normal 2 2 3 2" xfId="646" xr:uid="{00000000-0005-0000-0000-000063020000}"/>
    <cellStyle name="Normal 2 2 3 2 2" xfId="783" xr:uid="{C566D045-DC4F-4DC4-8267-F76C64080F82}"/>
    <cellStyle name="Normal 2 2 3 2 3" xfId="1425" xr:uid="{10BAFFDF-9322-4392-B8B6-A56BB45DD112}"/>
    <cellStyle name="Normal 2 2 3 3" xfId="736" xr:uid="{D9BD5694-2E8F-4E1C-9453-E73B38E022CC}"/>
    <cellStyle name="Normal 2 2 3 4" xfId="882" xr:uid="{34DB4A88-3201-4DAE-9C5C-5F23A0CA2BD1}"/>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3" xfId="1426" xr:uid="{4A792ABF-671E-40EF-8107-F132D7AE6EE9}"/>
    <cellStyle name="Normal 2 3 2 3" xfId="737" xr:uid="{9AB5990D-0C25-4A4B-BDB5-317FA693F5A2}"/>
    <cellStyle name="Normal 2 3 2 4" xfId="883" xr:uid="{C15A2A8F-FFF5-49E1-B012-D3C8D05AFFB5}"/>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3" xfId="1427" xr:uid="{B6023750-E5CB-43FA-A5C8-4C985AE02036}"/>
    <cellStyle name="Normal 2 4 2 3" xfId="738" xr:uid="{5D198248-154E-4873-9612-83DD012631A4}"/>
    <cellStyle name="Normal 2 4 2 4" xfId="884" xr:uid="{BF286117-BA8A-4C1D-8EC0-8577AA9C911D}"/>
    <cellStyle name="Normal 2 5" xfId="529" xr:uid="{00000000-0005-0000-0000-00006A020000}"/>
    <cellStyle name="Normal 2 5 2" xfId="1428" xr:uid="{49A6250A-CF23-4E9E-849E-534CE7D3AE5C}"/>
    <cellStyle name="Normal 2 5 3" xfId="885" xr:uid="{82A8D3BC-3A80-4326-B174-C98B3ED11E17}"/>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3" xfId="1430" xr:uid="{00BD706E-50DE-41DE-83F9-5E8C2C9B6F37}"/>
    <cellStyle name="Normal 3 2 3" xfId="739" xr:uid="{377DC67A-60E6-48D5-A9E8-578699562D33}"/>
    <cellStyle name="Normal 3 2 4" xfId="886" xr:uid="{E5FE2BCC-C27D-4C74-8C85-7A902A147CB6}"/>
    <cellStyle name="Normal 3 3" xfId="534" xr:uid="{00000000-0005-0000-0000-000070020000}"/>
    <cellStyle name="Normal 3 3 2" xfId="1431" xr:uid="{C83E69F0-017E-452E-8BBE-2FC9A3C7ECAB}"/>
    <cellStyle name="Normal 3 4" xfId="535" xr:uid="{00000000-0005-0000-0000-000071020000}"/>
    <cellStyle name="Normal 3 4 2" xfId="650" xr:uid="{00000000-0005-0000-0000-000072020000}"/>
    <cellStyle name="Normal 3 4 2 2" xfId="787" xr:uid="{F5A9BA4E-6A44-4233-9F34-9361CC11180C}"/>
    <cellStyle name="Normal 3 4 2 3" xfId="1432" xr:uid="{DDE5F826-2307-4F98-9B34-2EC6E4FE4171}"/>
    <cellStyle name="Normal 3 4 3" xfId="740" xr:uid="{3EA5D8E4-6834-4490-B126-B0CDD22E95FC}"/>
    <cellStyle name="Normal 3 4 4" xfId="887" xr:uid="{E159BA4A-1B16-4DDB-9A5A-CFA4443042A5}"/>
    <cellStyle name="Normal 3 5" xfId="1429" xr:uid="{C9884E67-A9F1-4D98-970F-32301BCAAC8F}"/>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3" xfId="1435" xr:uid="{2A53CCF9-9E8E-4650-B2A7-AC510A8B7C94}"/>
    <cellStyle name="Normal 3 8 2 2 3" xfId="743" xr:uid="{308FA54C-9BC3-4284-9C32-F899617D1BC3}"/>
    <cellStyle name="Normal 3 8 2 2 4" xfId="890" xr:uid="{C6388619-ED95-4415-844F-6E8ED4749EB0}"/>
    <cellStyle name="Normal 3 8 2 3" xfId="652" xr:uid="{00000000-0005-0000-0000-000077020000}"/>
    <cellStyle name="Normal 3 8 2 3 2" xfId="789" xr:uid="{69921434-A489-4286-ADDD-AD50D353D66D}"/>
    <cellStyle name="Normal 3 8 2 3 3" xfId="1434" xr:uid="{5C3DF3C3-F263-489F-87A5-0C52783EFD99}"/>
    <cellStyle name="Normal 3 8 2 4" xfId="742" xr:uid="{AAEE4AB8-02EC-474A-8844-C6400B8C5517}"/>
    <cellStyle name="Normal 3 8 2 5" xfId="889" xr:uid="{DE70FF6C-CEA4-4611-8C65-3BBD8B3190AD}"/>
    <cellStyle name="Normal 3 8 3" xfId="539" xr:uid="{00000000-0005-0000-0000-000078020000}"/>
    <cellStyle name="Normal 3 8 3 2" xfId="654" xr:uid="{00000000-0005-0000-0000-000079020000}"/>
    <cellStyle name="Normal 3 8 3 2 2" xfId="791" xr:uid="{F1F1E672-46F7-4F96-AD70-77C2114D89F8}"/>
    <cellStyle name="Normal 3 8 3 2 3" xfId="1436" xr:uid="{C55CD665-611A-42DF-B691-F45E938D8117}"/>
    <cellStyle name="Normal 3 8 3 3" xfId="744" xr:uid="{AF3DC75E-05A9-4174-BE89-59F25C5D1C4B}"/>
    <cellStyle name="Normal 3 8 3 4" xfId="891" xr:uid="{785E64E4-21C4-4687-8CB7-734002F3D83D}"/>
    <cellStyle name="Normal 3 8 4" xfId="651" xr:uid="{00000000-0005-0000-0000-00007A020000}"/>
    <cellStyle name="Normal 3 8 4 2" xfId="788" xr:uid="{CA7AF605-D634-4851-8C95-3635FFCD681C}"/>
    <cellStyle name="Normal 3 8 4 3" xfId="1433" xr:uid="{B7F8686E-1952-4050-AECF-CEBB34B68065}"/>
    <cellStyle name="Normal 3 8 5" xfId="741" xr:uid="{C5F7FE80-F11C-4EC4-8219-37EABB1B2D82}"/>
    <cellStyle name="Normal 3 8 6" xfId="888" xr:uid="{1F9B1B7C-E846-4668-B89A-929E4D68B0DB}"/>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3" xfId="1437" xr:uid="{5EDB2C32-C94B-4C48-AD9C-E2E8A38B4F4D}"/>
    <cellStyle name="Normal 4 2 3" xfId="745" xr:uid="{E1A365CE-2A0C-4728-92E4-8FEDE92E0FDB}"/>
    <cellStyle name="Normal 4 2 4" xfId="892" xr:uid="{3ED23F19-6704-4E4C-9F2E-CAE932E03EBD}"/>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3" xfId="1438" xr:uid="{F3CFBEF0-6367-47E4-9C52-E8504E1FE8E3}"/>
    <cellStyle name="Normal 4 4 3" xfId="746" xr:uid="{A928AF69-0930-413E-95DF-60F9FA2F0336}"/>
    <cellStyle name="Normal 4 4 4" xfId="893" xr:uid="{69C0A602-B254-4695-8D86-4FE0041BBC03}"/>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2 2" xfId="1440" xr:uid="{D1F81946-4EC1-41D3-9C87-2D5C106C9897}"/>
    <cellStyle name="Normal 5 3" xfId="554" xr:uid="{00000000-0005-0000-0000-00008B020000}"/>
    <cellStyle name="Normal 5 3 2" xfId="657" xr:uid="{00000000-0005-0000-0000-00008C020000}"/>
    <cellStyle name="Normal 5 3 2 2" xfId="794" xr:uid="{21E9F57B-1175-436B-A8BC-524C7A673EEE}"/>
    <cellStyle name="Normal 5 3 2 3" xfId="1441" xr:uid="{3B42748A-6704-4D27-9C67-1A5A0D3198F2}"/>
    <cellStyle name="Normal 5 3 3" xfId="747" xr:uid="{576DE7CE-395A-4AE2-9596-6E4815B24A6D}"/>
    <cellStyle name="Normal 5 3 4" xfId="894" xr:uid="{2B8389EF-43A2-411F-8387-2AFF6FFDDFE6}"/>
    <cellStyle name="Normal 5 4" xfId="1439" xr:uid="{5ACFFD86-1555-4BFF-AD33-B7B5B55BAF5C}"/>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3" xfId="1443" xr:uid="{9FAF997A-C5F0-41D8-A181-30EB4B0BA196}"/>
    <cellStyle name="Normal 6 2 3" xfId="749" xr:uid="{557B45E5-E9AC-41E2-A811-61F73279F30D}"/>
    <cellStyle name="Normal 6 2 4" xfId="896" xr:uid="{FB85737B-7AEE-4E03-8A99-24736CCF94A1}"/>
    <cellStyle name="Normal 6 3" xfId="570" xr:uid="{00000000-0005-0000-0000-00009D020000}"/>
    <cellStyle name="Normal 6 4" xfId="658" xr:uid="{00000000-0005-0000-0000-00009E020000}"/>
    <cellStyle name="Normal 6 4 2" xfId="795" xr:uid="{94F48A41-6835-47F0-9973-4CC85AEA90D4}"/>
    <cellStyle name="Normal 6 4 3" xfId="1442" xr:uid="{042C0A59-4F04-4DB6-B0BF-1F44B06870B0}"/>
    <cellStyle name="Normal 6 5" xfId="748" xr:uid="{F98FC477-0AD5-4A86-A589-DD2204455DBE}"/>
    <cellStyle name="Normal 6 6" xfId="895" xr:uid="{5A6F8D74-6E50-4640-8D52-D75F1F14432E}"/>
    <cellStyle name="Normal 7" xfId="571" xr:uid="{00000000-0005-0000-0000-00009F020000}"/>
    <cellStyle name="Normal 7 2" xfId="572" xr:uid="{00000000-0005-0000-0000-0000A0020000}"/>
    <cellStyle name="Normal 7 2 2" xfId="1444" xr:uid="{C9834299-BBB8-4FDA-AB3C-C2828EE93F4E}"/>
    <cellStyle name="Normal 7 2 3" xfId="897" xr:uid="{984372FD-4FA9-4174-ABD6-01BF7C43BCE8}"/>
    <cellStyle name="Normal 8" xfId="573" xr:uid="{00000000-0005-0000-0000-0000A1020000}"/>
    <cellStyle name="Normal 9" xfId="710" xr:uid="{00000000-0005-0000-0000-0000A2020000}"/>
    <cellStyle name="Normal 9 2" xfId="824" xr:uid="{C2DE7A61-9086-487D-81AD-D3E50EC30FE0}"/>
    <cellStyle name="Normal 9 2 2" xfId="916" xr:uid="{501FCA73-8D1C-4F83-A8A6-F48E9C9B21E1}"/>
    <cellStyle name="Normal 9 3" xfId="915" xr:uid="{081DF9FD-D989-420F-95E5-603B34E4BFDE}"/>
    <cellStyle name="Normal 9 4" xfId="914" xr:uid="{5DDFCEF6-AF18-48B0-ACD1-EC7BFED1CF9B}"/>
    <cellStyle name="Normal 9 5" xfId="913" xr:uid="{D44F3C6F-2BB0-40A0-9AC8-C879A86692A4}"/>
    <cellStyle name="Normal 9 6" xfId="1445" xr:uid="{4820A794-FCFA-4CDC-BF2E-9FFD9157F7DA}"/>
    <cellStyle name="Normal 9 7" xfId="912" xr:uid="{F1293A86-4CD6-4EBE-B00C-9852A7A1916C}"/>
    <cellStyle name="Normal 9 8" xfId="911" xr:uid="{EEEB2378-28F8-4176-A423-2361AD0E5EBE}"/>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3" xfId="1446" xr:uid="{74B82EFF-9140-405E-B485-3F76FF6A98C9}"/>
    <cellStyle name="Note 2 3" xfId="750" xr:uid="{AC5340EE-478E-47DC-8896-BD46672619DE}"/>
    <cellStyle name="Note 2 4" xfId="898" xr:uid="{BD4B8877-1E52-4CB6-AA2C-DA2B1A3EC032}"/>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Output 2 2 2" xfId="1447" xr:uid="{61F14E46-1CE5-4F83-AC17-70FBE4138EE3}"/>
    <cellStyle name="Output 2 3" xfId="899" xr:uid="{731442E7-D38A-43B1-ACF8-5F1F981E9D84}"/>
    <cellStyle name="Percent" xfId="1" xr:uid="{00000000-0005-0000-0000-0000AA020000}"/>
    <cellStyle name="Percent 2" xfId="577" xr:uid="{00000000-0005-0000-0000-0000AB020000}"/>
    <cellStyle name="Percent 2 2" xfId="1448" xr:uid="{28B90276-5C15-4F0D-942E-35F88CB88ECB}"/>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3" xfId="1452" xr:uid="{FC6D36BB-5F4F-4045-A640-C03D83338EF6}"/>
    <cellStyle name="Standard 4 2 2 2 3" xfId="754" xr:uid="{3717BDF9-DF18-469D-A1A6-133293EAB916}"/>
    <cellStyle name="Standard 4 2 2 2 4" xfId="903" xr:uid="{6020FA71-0180-483D-B24B-508ADBBB55C1}"/>
    <cellStyle name="Standard 4 2 2 3" xfId="664" xr:uid="{00000000-0005-0000-0000-0000B2020000}"/>
    <cellStyle name="Standard 4 2 2 3 2" xfId="800" xr:uid="{B519ACEB-8D15-4BAB-914A-A2C2D0673E85}"/>
    <cellStyle name="Standard 4 2 2 3 3" xfId="1451" xr:uid="{24D8EFB2-F004-46A2-B2B2-443FFA88E113}"/>
    <cellStyle name="Standard 4 2 2 4" xfId="753" xr:uid="{CC2F9681-7221-4E0B-BE58-DE34D4DC40CF}"/>
    <cellStyle name="Standard 4 2 2 5" xfId="902" xr:uid="{D155C7BF-9E5B-43EB-B395-7DCD09BA1D70}"/>
    <cellStyle name="Standard 4 2 3" xfId="583" xr:uid="{00000000-0005-0000-0000-0000B3020000}"/>
    <cellStyle name="Standard 4 2 3 2" xfId="666" xr:uid="{00000000-0005-0000-0000-0000B4020000}"/>
    <cellStyle name="Standard 4 2 3 2 2" xfId="802" xr:uid="{B5FE6E75-B41F-4CC0-BF1F-33B763CE0A2C}"/>
    <cellStyle name="Standard 4 2 3 2 3" xfId="1453" xr:uid="{FF4535C2-EC4F-4354-9297-586B99384010}"/>
    <cellStyle name="Standard 4 2 3 3" xfId="755" xr:uid="{A64374BC-823F-49AF-B773-E84014AFDB70}"/>
    <cellStyle name="Standard 4 2 3 4" xfId="904" xr:uid="{9C104A65-3EC9-4981-BF26-93430E232E41}"/>
    <cellStyle name="Standard 4 2 4" xfId="663" xr:uid="{00000000-0005-0000-0000-0000B5020000}"/>
    <cellStyle name="Standard 4 2 4 2" xfId="799" xr:uid="{9C2C791D-563B-4AED-BAA8-BB47B68C5354}"/>
    <cellStyle name="Standard 4 2 4 3" xfId="1450" xr:uid="{742EA58B-01AC-466F-AC28-581969342869}"/>
    <cellStyle name="Standard 4 2 5" xfId="752" xr:uid="{A197A41C-0F12-46AA-AE19-171F357B5002}"/>
    <cellStyle name="Standard 4 2 6" xfId="901" xr:uid="{5AF43766-0933-4B6F-ADB6-6DE767D105EE}"/>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3" xfId="1455" xr:uid="{B11B2348-2127-47CE-8AF3-5ACA570A3A68}"/>
    <cellStyle name="Standard 4 3 2 3" xfId="757" xr:uid="{331D8F24-399E-43AE-9199-C0CEBBDF18BC}"/>
    <cellStyle name="Standard 4 3 2 4" xfId="906" xr:uid="{DA11A964-47E2-4207-8AA7-EA430479C0B1}"/>
    <cellStyle name="Standard 4 3 3" xfId="667" xr:uid="{00000000-0005-0000-0000-0000B9020000}"/>
    <cellStyle name="Standard 4 3 3 2" xfId="803" xr:uid="{D9FC3651-C083-4A3A-BBEB-35BDB75E6856}"/>
    <cellStyle name="Standard 4 3 3 3" xfId="1454" xr:uid="{B6F42102-5687-443E-AF58-34FDDE7BA435}"/>
    <cellStyle name="Standard 4 3 4" xfId="756" xr:uid="{B582CC8D-4531-472B-9421-10B8AF6BE8B9}"/>
    <cellStyle name="Standard 4 3 5" xfId="905" xr:uid="{73AD0D42-018F-4678-A234-E4F84BE21229}"/>
    <cellStyle name="Standard 4 4" xfId="586" xr:uid="{00000000-0005-0000-0000-0000BA020000}"/>
    <cellStyle name="Standard 4 4 2" xfId="669" xr:uid="{00000000-0005-0000-0000-0000BB020000}"/>
    <cellStyle name="Standard 4 4 2 2" xfId="805" xr:uid="{FA8A2B66-1108-407C-9F13-364C6D5A5AC0}"/>
    <cellStyle name="Standard 4 4 2 3" xfId="1456" xr:uid="{2701ADBF-A1F4-45E3-9CB6-CB0043F825CE}"/>
    <cellStyle name="Standard 4 4 3" xfId="758" xr:uid="{1DA9F4F4-EBC5-4578-BE84-7407C5EC93C7}"/>
    <cellStyle name="Standard 4 4 4" xfId="907" xr:uid="{A3A8F5E0-5B25-421A-8634-05678DE1434E}"/>
    <cellStyle name="Standard 4 5" xfId="662" xr:uid="{00000000-0005-0000-0000-0000BC020000}"/>
    <cellStyle name="Standard 4 5 2" xfId="798" xr:uid="{C39C8FBF-2901-4072-B80F-AE644911D338}"/>
    <cellStyle name="Standard 4 5 3" xfId="1449" xr:uid="{2681541D-38C9-425D-AE62-C74F79B06D24}"/>
    <cellStyle name="Standard 4 6" xfId="751" xr:uid="{A1D7548D-B817-4A92-9F01-B4F2C2CCAE96}"/>
    <cellStyle name="Standard 4 7" xfId="900" xr:uid="{A1A8698D-1DF2-44C1-8AAD-4208EA1625E4}"/>
    <cellStyle name="Standard 6" xfId="587" xr:uid="{00000000-0005-0000-0000-0000BD020000}"/>
    <cellStyle name="Title" xfId="670" builtinId="15" customBuiltin="1"/>
    <cellStyle name="Title 2" xfId="588" xr:uid="{00000000-0005-0000-0000-0000BF020000}"/>
    <cellStyle name="Title 2 2" xfId="1457" xr:uid="{05F9987E-91AB-4FA6-8F83-D1F8FA87C462}"/>
    <cellStyle name="Title 2 3" xfId="908" xr:uid="{A0480F08-756E-434D-93C1-846476CEDA41}"/>
    <cellStyle name="Total" xfId="685" builtinId="25" customBuiltin="1"/>
    <cellStyle name="Total 2" xfId="589" xr:uid="{00000000-0005-0000-0000-0000C1020000}"/>
    <cellStyle name="Total 2 2" xfId="1458" xr:uid="{6F618BFE-D57A-491E-A9D9-75B458F7EFD4}"/>
    <cellStyle name="Total 2 3" xfId="909" xr:uid="{167B7C2D-7D95-41F8-87BD-931D3E615CAE}"/>
    <cellStyle name="Warning Text" xfId="683" builtinId="11" customBuiltin="1"/>
    <cellStyle name="Warning Text 2" xfId="590" xr:uid="{00000000-0005-0000-0000-0000C3020000}"/>
    <cellStyle name="Warning Text 2 2" xfId="1459" xr:uid="{C15D0C15-14AA-4728-8854-A149948443C5}"/>
    <cellStyle name="Warning Text 2 3" xfId="910" xr:uid="{38AC5EDB-DD4F-44AE-86BB-D7A1E0932B45}"/>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watkins@ccipower.com" TargetMode="External"/><Relationship Id="rId1" Type="http://schemas.openxmlformats.org/officeDocument/2006/relationships/hyperlink" Target="mailto:cwatkins@ccipowe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BC8A213-0109-46BA-8D48-1213820B1ACE}"/>
    </customSheetView>
    <customSheetView guid="{4BDF1A28-30D5-449D-B20E-D6C97EF9FAE1}" showAutoFilter="1">
      <selection activeCell="C174" sqref="C174"/>
      <pageMargins left="0" right="0" top="0" bottom="0" header="0" footer="0"/>
      <pageSetup paperSize="9" orientation="portrait"/>
      <autoFilter ref="B1:N1" xr:uid="{9686ABE8-4BFF-4DBC-BBF2-9F7B2A42C46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B56C53F-808F-4C25-B841-63E94FCF5B58}"/>
    </customSheetView>
    <customSheetView guid="{4BDF1A28-30D5-449D-B20E-D6C97EF9FAE1}" showAutoFilter="1">
      <selection activeCell="C1" sqref="C1:D65536"/>
      <pageMargins left="0" right="0" top="0" bottom="0" header="0" footer="0"/>
      <pageSetup orientation="portrait"/>
      <autoFilter ref="B1:C1" xr:uid="{EB712B2D-6F2C-4BA0-8C31-673B94E8B46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24" zoomScaleNormal="100" workbookViewId="0">
      <selection activeCell="D45" sqref="D45:E45"/>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35"/>
      <c r="B1" s="436"/>
      <c r="C1" s="436"/>
      <c r="D1" s="436"/>
      <c r="E1" s="436"/>
      <c r="F1" s="436"/>
      <c r="G1" s="436"/>
      <c r="H1" s="436"/>
      <c r="I1" s="436"/>
      <c r="J1" s="436"/>
      <c r="K1" s="437"/>
      <c r="L1" s="101"/>
      <c r="P1" s="2"/>
      <c r="Q1" s="2"/>
      <c r="R1" s="2"/>
      <c r="S1" s="2"/>
      <c r="T1" s="2"/>
      <c r="U1" s="2"/>
      <c r="V1" s="2"/>
      <c r="W1" s="2"/>
      <c r="X1" s="2"/>
      <c r="Y1" s="2"/>
      <c r="Z1" s="2"/>
      <c r="AA1" s="2"/>
      <c r="AB1" s="2"/>
      <c r="AC1" s="2"/>
      <c r="AD1" s="2"/>
      <c r="AE1" s="2"/>
      <c r="AF1" s="2"/>
      <c r="AG1" s="2"/>
      <c r="AH1" s="2"/>
    </row>
    <row r="2" spans="1:34" ht="81.75" customHeight="1">
      <c r="A2" s="27"/>
      <c r="B2" s="281"/>
      <c r="C2" s="28"/>
      <c r="D2" s="438" t="str">
        <f ca="1">OFFSET(L!$C$1,MATCH("Declaration"&amp;ADDRESS(ROW(),COLUMN(),4),L!$A:$A,0)-1,SL,,)</f>
        <v>Extended Minerals Reporting Template (EMRT)</v>
      </c>
      <c r="E2" s="439"/>
      <c r="F2" s="439"/>
      <c r="G2" s="439"/>
      <c r="H2" s="439"/>
      <c r="I2" s="439"/>
      <c r="J2" s="44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19"/>
      <c r="F3" s="420"/>
      <c r="G3" s="420"/>
      <c r="H3" s="420"/>
      <c r="I3" s="420"/>
      <c r="J3" s="383" t="s">
        <v>19553</v>
      </c>
      <c r="K3" s="29"/>
      <c r="L3" s="101"/>
      <c r="P3" s="38">
        <f>MATCH($D$3,LN,0)</f>
        <v>1</v>
      </c>
    </row>
    <row r="4" spans="1:34" ht="15">
      <c r="A4" s="27"/>
      <c r="B4" s="444" t="str">
        <f ca="1">OFFSET(L!$C$1,MATCH("Declaration"&amp;ADDRESS(ROW(),COLUMN(),4),L!$A:$A,0)-1,SL,,)</f>
        <v>The purpose of this document is to collect sourcing information on below minerals.</v>
      </c>
      <c r="C4" s="444"/>
      <c r="D4" s="444"/>
      <c r="E4" s="444"/>
      <c r="F4" s="444"/>
      <c r="G4" s="444"/>
      <c r="H4" s="444"/>
      <c r="I4" s="448" t="str">
        <f ca="1">OFFSET(L!$C$1,MATCH("Declaration"&amp;ADDRESS(ROW(),COLUMN(),4),L!$A:$A,0)-1,SL,,)</f>
        <v>Link to Terms &amp; Conditions</v>
      </c>
      <c r="J4" s="44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4" t="str">
        <f ca="1">OFFSET(L!$C$1,MATCH("Declaration"&amp;ADDRESS(ROW(),COLUMN(),4),L!$A:$A,0)-1,SL,,)</f>
        <v>Mandatory fields are noted with an asterisk (*).  Consult the instructions tab for guidance on how to answer each question.</v>
      </c>
      <c r="C6" s="444"/>
      <c r="D6" s="444"/>
      <c r="E6" s="444"/>
      <c r="F6" s="444"/>
      <c r="G6" s="444"/>
      <c r="H6" s="444"/>
      <c r="I6" s="444"/>
      <c r="J6" s="444"/>
      <c r="K6" s="29"/>
      <c r="L6" s="103" t="s">
        <v>18</v>
      </c>
      <c r="P6" s="2"/>
      <c r="Q6" s="2"/>
      <c r="R6" s="2"/>
      <c r="S6" s="2"/>
      <c r="T6" s="2"/>
      <c r="U6" s="2"/>
      <c r="V6" s="2"/>
      <c r="W6" s="2"/>
      <c r="X6" s="2"/>
      <c r="Y6" s="2"/>
      <c r="Z6" s="2"/>
      <c r="AA6" s="2"/>
      <c r="AB6" s="2"/>
      <c r="AC6" s="2"/>
      <c r="AD6" s="2"/>
      <c r="AE6" s="2"/>
      <c r="AF6" s="2"/>
      <c r="AG6" s="2"/>
      <c r="AH6" s="2"/>
    </row>
    <row r="7" spans="1:34" ht="15">
      <c r="A7" s="27"/>
      <c r="B7" s="449" t="str">
        <f ca="1">OFFSET(L!$C$1,MATCH("Declaration"&amp;ADDRESS(ROW(),COLUMN(),4),L!$A:$A,0)-1,SL,,)</f>
        <v>Company Information</v>
      </c>
      <c r="C7" s="449"/>
      <c r="D7" s="449"/>
      <c r="E7" s="449"/>
      <c r="F7" s="449"/>
      <c r="G7" s="449"/>
      <c r="H7" s="449"/>
      <c r="I7" s="449"/>
      <c r="J7" s="449"/>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41" t="s">
        <v>20352</v>
      </c>
      <c r="E8" s="442"/>
      <c r="F8" s="442"/>
      <c r="G8" s="442"/>
      <c r="H8" s="442"/>
      <c r="I8" s="442"/>
      <c r="J8" s="443"/>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25" t="s">
        <v>19</v>
      </c>
      <c r="E9" s="426"/>
      <c r="F9" s="426"/>
      <c r="G9" s="42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0" t="str">
        <f ca="1">OFFSET(L!$C$1,MATCH("Declaration"&amp;ADDRESS(ROW(),COLUMN(),4)&amp;LEFT($D$9,1),L!$A:$A,0)-1,SL,,)</f>
        <v>Description of Scope:</v>
      </c>
      <c r="C10" s="111"/>
      <c r="D10" s="445" t="s">
        <v>20353</v>
      </c>
      <c r="E10" s="446"/>
      <c r="F10" s="446"/>
      <c r="G10" s="446"/>
      <c r="H10" s="446"/>
      <c r="I10" s="446"/>
      <c r="J10" s="447"/>
      <c r="K10" s="29"/>
      <c r="L10" s="103"/>
      <c r="Q10" s="2"/>
      <c r="R10" s="2"/>
      <c r="S10" s="2"/>
      <c r="T10" s="2"/>
      <c r="U10" s="2"/>
      <c r="V10" s="2"/>
      <c r="W10" s="2"/>
      <c r="X10" s="2"/>
      <c r="Y10" s="2"/>
      <c r="Z10" s="2"/>
      <c r="AA10" s="2"/>
      <c r="AB10" s="2"/>
      <c r="AC10" s="2"/>
      <c r="AD10" s="2"/>
      <c r="AE10" s="2"/>
      <c r="AF10" s="2"/>
      <c r="AG10" s="2"/>
      <c r="AH10" s="2"/>
    </row>
    <row r="11" spans="1:34" ht="15">
      <c r="A11" s="31"/>
      <c r="B11" s="451"/>
      <c r="C11" s="111"/>
      <c r="D11" s="452" t="str">
        <f ca="1">IF(D9=Q9,OFFSET(L!$C$1,MATCH("Declaration"&amp;ADDRESS(ROW(),COLUMN(),4),L!$A:$A,0)-1,SL,,),"")</f>
        <v/>
      </c>
      <c r="E11" s="453"/>
      <c r="F11" s="453"/>
      <c r="G11" s="453"/>
      <c r="H11" s="453"/>
      <c r="I11" s="453"/>
      <c r="J11" s="454"/>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55" t="s">
        <v>18596</v>
      </c>
      <c r="F12" s="456"/>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5" t="s">
        <v>41</v>
      </c>
      <c r="F13" s="456"/>
      <c r="G13" s="370" t="s">
        <v>18109</v>
      </c>
      <c r="H13" s="296"/>
      <c r="I13" s="296"/>
      <c r="J13" s="296"/>
      <c r="K13" s="29"/>
      <c r="L13" s="103"/>
      <c r="P13" s="293" t="str">
        <f>IF(ISBLANK(E12),"",IF(E12="(Delete Copper)",IF(ISBLANK(E14),"",E14),E12))</f>
        <v/>
      </c>
      <c r="Q13" s="294" t="str">
        <f>IF(P13="",P13,IF(P12="",P12,IF(P12&gt;P13,P12,P13)))</f>
        <v/>
      </c>
      <c r="R13" s="294" t="str">
        <f t="shared" ref="R13:Z13" si="8">IF(Q14="",Q13,IF(Q13="",Q14,IF(Q13&gt;Q14,Q14,Q13)))</f>
        <v>Graphite</v>
      </c>
      <c r="S13" s="294" t="str">
        <f t="shared" ref="S13" si="9">IF(R13="",R13,IF(R12="",R12,IF(R12&gt;R13,R12,R13)))</f>
        <v>Graphite</v>
      </c>
      <c r="T13" s="294" t="str">
        <f t="shared" si="8"/>
        <v>Graphite</v>
      </c>
      <c r="U13" s="294" t="str">
        <f t="shared" ref="U13" si="10">IF(T13="",T13,IF(T12="",T12,IF(T12&gt;T13,T12,T13)))</f>
        <v>Graphite</v>
      </c>
      <c r="V13" s="294" t="str">
        <f t="shared" si="8"/>
        <v>Graphite</v>
      </c>
      <c r="W13" s="294" t="str">
        <f t="shared" ref="W13" si="11">IF(V13="",V13,IF(V12="",V12,IF(V12&gt;V13,V12,V13)))</f>
        <v>Graphite</v>
      </c>
      <c r="X13" s="294" t="str">
        <f t="shared" si="8"/>
        <v>Graphite</v>
      </c>
      <c r="Y13" s="294" t="str">
        <f t="shared" ref="Y13" si="12">IF(X13="",X13,IF(X12="",X12,IF(X12&gt;X13,X12,X13)))</f>
        <v>Graphite</v>
      </c>
      <c r="Z13" s="294" t="str">
        <f t="shared" si="8"/>
        <v>Graphite</v>
      </c>
      <c r="AA13" s="294" t="str" cm="1">
        <f t="array" ref="AA13">_xlfn.IFNA(INDEX($Z$12:$Z$21,MATCH(0,COUNTIF($AA$12:$AA12,$Z$12:$Z$21),0)),"")</f>
        <v>Graphite</v>
      </c>
      <c r="AB13" s="2"/>
      <c r="AC13" s="2"/>
      <c r="AD13" s="2"/>
      <c r="AE13" s="2"/>
      <c r="AF13" s="2"/>
      <c r="AG13" s="2"/>
    </row>
    <row r="14" spans="1:34" ht="15">
      <c r="A14" s="31"/>
      <c r="B14" s="457"/>
      <c r="C14" s="111"/>
      <c r="D14" s="296"/>
      <c r="E14" s="459"/>
      <c r="F14" s="46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
      </c>
      <c r="S14" s="294" t="str">
        <f t="shared" si="13"/>
        <v>Lithium</v>
      </c>
      <c r="T14" s="294" t="str">
        <f t="shared" si="14"/>
        <v>Lithium</v>
      </c>
      <c r="U14" s="294" t="str">
        <f t="shared" si="13"/>
        <v>Lithium</v>
      </c>
      <c r="V14" s="294" t="str">
        <f t="shared" si="14"/>
        <v>Lithium</v>
      </c>
      <c r="W14" s="294" t="str">
        <f t="shared" si="13"/>
        <v>Lithium</v>
      </c>
      <c r="X14" s="294" t="str">
        <f t="shared" si="14"/>
        <v>Lithium</v>
      </c>
      <c r="Y14" s="294" t="str">
        <f t="shared" si="13"/>
        <v>Lithium</v>
      </c>
      <c r="Z14" s="294" t="str">
        <f t="shared" si="14"/>
        <v>Lithium</v>
      </c>
      <c r="AA14" s="294" t="str" cm="1">
        <f t="array" ref="AA14">_xlfn.IFNA(INDEX($Z$12:$Z$21,MATCH(0,COUNTIF($AA$12:$AA13,$Z$12:$Z$21),0)),"")</f>
        <v>Lithium</v>
      </c>
      <c r="AB14" s="2"/>
      <c r="AC14" s="2"/>
      <c r="AD14" s="2"/>
      <c r="AE14" s="2"/>
      <c r="AF14" s="2"/>
      <c r="AG14" s="2"/>
    </row>
    <row r="15" spans="1:34" ht="15">
      <c r="A15" s="31"/>
      <c r="B15" s="458"/>
      <c r="C15" s="111"/>
      <c r="D15" s="296"/>
      <c r="E15" s="459"/>
      <c r="F15" s="46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
      </c>
      <c r="T15" s="294" t="str">
        <f t="shared" si="16"/>
        <v>Mica</v>
      </c>
      <c r="U15" s="294" t="str">
        <f t="shared" si="15"/>
        <v>Mica</v>
      </c>
      <c r="V15" s="294" t="str">
        <f t="shared" si="16"/>
        <v>Mica</v>
      </c>
      <c r="W15" s="294" t="str">
        <f t="shared" si="15"/>
        <v>Mica</v>
      </c>
      <c r="X15" s="294" t="str">
        <f t="shared" si="16"/>
        <v>Mica</v>
      </c>
      <c r="Y15" s="294" t="str">
        <f t="shared" si="15"/>
        <v>Mica</v>
      </c>
      <c r="Z15" s="294" t="str">
        <f t="shared" si="16"/>
        <v>Mica</v>
      </c>
      <c r="AA15" s="294" t="str" cm="1">
        <f t="array" ref="AA15">_xlfn.IFNA(INDEX($Z$12:$Z$21,MATCH(0,COUNTIF($AA$12:$AA14,$Z$12:$Z$21),0)),"")</f>
        <v>Mica</v>
      </c>
      <c r="AB15" s="2"/>
      <c r="AC15" s="2"/>
      <c r="AD15" s="2"/>
      <c r="AE15" s="2"/>
      <c r="AF15" s="2"/>
      <c r="AG15" s="2"/>
    </row>
    <row r="16" spans="1:34" ht="15">
      <c r="A16" s="31"/>
      <c r="B16" s="33" t="str">
        <f ca="1">OFFSET(L!$C$1,MATCH("Declaration"&amp;ADDRESS(ROW(),COLUMN(),4),L!$A:$A,0)-1,SL,,)</f>
        <v>Company Unique ID:</v>
      </c>
      <c r="C16" s="66"/>
      <c r="D16" s="422" t="s">
        <v>20354</v>
      </c>
      <c r="E16" s="423"/>
      <c r="F16" s="423"/>
      <c r="G16" s="423"/>
      <c r="H16" s="423"/>
      <c r="I16" s="423"/>
      <c r="J16" s="42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
      </c>
      <c r="U16" s="294" t="str">
        <f t="shared" si="17"/>
        <v>Nickel</v>
      </c>
      <c r="V16" s="294" t="str">
        <f t="shared" si="18"/>
        <v>Nickel</v>
      </c>
      <c r="W16" s="294" t="str">
        <f t="shared" si="17"/>
        <v>Nickel</v>
      </c>
      <c r="X16" s="294" t="str">
        <f t="shared" si="18"/>
        <v>Nickel</v>
      </c>
      <c r="Y16" s="294" t="str">
        <f t="shared" si="17"/>
        <v>Nickel</v>
      </c>
      <c r="Z16" s="294" t="str">
        <f t="shared" si="18"/>
        <v>Nickel</v>
      </c>
      <c r="AA16" s="294" t="str" cm="1">
        <f t="array" ref="AA16">_xlfn.IFNA(INDEX($Z$12:$Z$21,MATCH(0,COUNTIF($AA$12:$AA15,$Z$12:$Z$21),0)),"")</f>
        <v>Nickel</v>
      </c>
      <c r="AB16" s="2"/>
      <c r="AC16" s="2"/>
      <c r="AD16" s="2"/>
      <c r="AE16" s="2"/>
      <c r="AF16" s="2"/>
      <c r="AG16" s="2"/>
    </row>
    <row r="17" spans="1:33" ht="15">
      <c r="A17" s="31"/>
      <c r="B17" s="33" t="str">
        <f ca="1">OFFSET(L!$C$1,MATCH("Declaration"&amp;ADDRESS(ROW(),COLUMN(),4),L!$A:$A,0)-1,SL,,)</f>
        <v>Company Unique ID Authority:</v>
      </c>
      <c r="C17" s="66"/>
      <c r="D17" s="422" t="s">
        <v>20355</v>
      </c>
      <c r="E17" s="423"/>
      <c r="F17" s="423"/>
      <c r="G17" s="423"/>
      <c r="H17" s="423"/>
      <c r="I17" s="423"/>
      <c r="J17" s="42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
      <c r="A18" s="31"/>
      <c r="B18" s="33" t="str">
        <f ca="1">OFFSET(L!$C$1,MATCH("Declaration"&amp;ADDRESS(ROW(),COLUMN(),4),L!$A:$A,0)-1,SL,,)</f>
        <v>Address:</v>
      </c>
      <c r="C18" s="66"/>
      <c r="D18" s="422" t="s">
        <v>20356</v>
      </c>
      <c r="E18" s="423"/>
      <c r="F18" s="423"/>
      <c r="G18" s="423"/>
      <c r="H18" s="423"/>
      <c r="I18" s="423"/>
      <c r="J18" s="42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22" t="s">
        <v>20357</v>
      </c>
      <c r="E19" s="423"/>
      <c r="F19" s="423"/>
      <c r="G19" s="423"/>
      <c r="H19" s="423"/>
      <c r="I19" s="423"/>
      <c r="J19" s="42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0" t="s">
        <v>20358</v>
      </c>
      <c r="E20" s="431"/>
      <c r="F20" s="431"/>
      <c r="G20" s="431"/>
      <c r="H20" s="431"/>
      <c r="I20" s="431"/>
      <c r="J20" s="43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22" t="s">
        <v>20359</v>
      </c>
      <c r="E21" s="423"/>
      <c r="F21" s="423"/>
      <c r="G21" s="423"/>
      <c r="H21" s="423"/>
      <c r="I21" s="423"/>
      <c r="J21" s="42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22" t="s">
        <v>20357</v>
      </c>
      <c r="E22" s="423"/>
      <c r="F22" s="423"/>
      <c r="G22" s="423"/>
      <c r="H22" s="423"/>
      <c r="I22" s="423"/>
      <c r="J22" s="424"/>
      <c r="K22" s="29"/>
      <c r="L22" s="97"/>
      <c r="Q22" s="2"/>
      <c r="R22" s="2"/>
      <c r="S22" s="2"/>
      <c r="T22" s="2"/>
      <c r="U22" s="2"/>
      <c r="V22" s="2"/>
      <c r="W22" s="2"/>
      <c r="X22" s="2"/>
      <c r="Y22" s="2"/>
      <c r="Z22" s="2"/>
      <c r="AA22" s="2">
        <f>10-COUNTIF(AA12:AA21,"")</f>
        <v>5</v>
      </c>
      <c r="AB22" s="2"/>
      <c r="AC22" s="2"/>
      <c r="AD22" s="2"/>
      <c r="AE22" s="2"/>
      <c r="AF22" s="2"/>
      <c r="AG22" s="2"/>
    </row>
    <row r="23" spans="1:33" ht="23">
      <c r="A23" s="31"/>
      <c r="B23" s="33" t="str">
        <f ca="1">OFFSET(L!$C$1,MATCH("Declaration"&amp;ADDRESS(ROW(),COLUMN(),4),L!$A:$A,0)-1,SL,,)</f>
        <v>Title - Authorizer:</v>
      </c>
      <c r="C23" s="66"/>
      <c r="D23" s="422" t="s">
        <v>20360</v>
      </c>
      <c r="E23" s="423"/>
      <c r="F23" s="423"/>
      <c r="G23" s="423"/>
      <c r="H23" s="423"/>
      <c r="I23" s="423"/>
      <c r="J23" s="424"/>
      <c r="K23" s="29"/>
      <c r="L23" s="97"/>
      <c r="P23" s="2"/>
      <c r="Q23" s="2"/>
      <c r="R23" s="2"/>
      <c r="S23" s="2"/>
      <c r="T23" s="2"/>
      <c r="U23" s="2"/>
      <c r="V23" s="2"/>
      <c r="W23" s="2"/>
      <c r="X23" s="2"/>
      <c r="Y23" s="2"/>
      <c r="Z23" s="2"/>
      <c r="AA23" s="2">
        <f>IF(AA22=0,0.1,AA22)</f>
        <v>5</v>
      </c>
      <c r="AB23" s="2"/>
      <c r="AC23" s="2"/>
      <c r="AD23" s="2"/>
      <c r="AE23" s="2"/>
      <c r="AF23" s="2"/>
      <c r="AG23" s="2"/>
    </row>
    <row r="24" spans="1:33" ht="23">
      <c r="A24" s="31"/>
      <c r="B24" s="33" t="str">
        <f ca="1">OFFSET(L!$C$1,MATCH("Declaration"&amp;ADDRESS(ROW(),COLUMN(),4),L!$A:$A,0)-1,SL,,)</f>
        <v>Email - Authorizer (*):</v>
      </c>
      <c r="C24" s="66"/>
      <c r="D24" s="430" t="s">
        <v>20358</v>
      </c>
      <c r="E24" s="431"/>
      <c r="F24" s="431"/>
      <c r="G24" s="431"/>
      <c r="H24" s="431"/>
      <c r="I24" s="431"/>
      <c r="J24" s="432"/>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22" t="s">
        <v>20359</v>
      </c>
      <c r="E25" s="423"/>
      <c r="F25" s="423"/>
      <c r="G25" s="423"/>
      <c r="H25" s="423"/>
      <c r="I25" s="423"/>
      <c r="J25" s="424"/>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3">
        <v>46140</v>
      </c>
      <c r="E26" s="43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28"/>
      <c r="E27" s="42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29" t="str">
        <f ca="1">OFFSET(L!$C$1,MATCH("Declaration"&amp;ADDRESS(ROW(),COLUMN(),4),L!$A:$A,0)-1,SL,,)</f>
        <v>Answer the following questions 1 - 7 based on the declaration scope indicated above</v>
      </c>
      <c r="C28" s="429"/>
      <c r="D28" s="429"/>
      <c r="E28" s="429"/>
      <c r="F28" s="429"/>
      <c r="G28" s="429"/>
      <c r="H28" s="429"/>
      <c r="I28" s="429"/>
      <c r="J28" s="42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7" t="str">
        <f t="shared" si="32"/>
        <v>Graphite(*)</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3">
      <c r="A32" s="34"/>
      <c r="B32" s="297" t="str">
        <f t="shared" si="32"/>
        <v>Lithium(*)</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Mica(*)</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Nickel(*)</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 xml:space="preserve">2) Does any of the specified mineral/metal remain in the product(s)? </v>
      </c>
      <c r="C41" s="13"/>
      <c r="D41" s="417" t="str">
        <f ca="1">D29</f>
        <v>Answer</v>
      </c>
      <c r="E41" s="417"/>
      <c r="F41" s="14"/>
      <c r="G41" s="37" t="str">
        <f ca="1">G29</f>
        <v>Comments</v>
      </c>
      <c r="H41" s="37"/>
      <c r="I41" s="37"/>
      <c r="J41" s="72"/>
      <c r="K41" s="29"/>
      <c r="L41" s="98" t="s">
        <v>15</v>
      </c>
      <c r="P41" s="299">
        <f>COUNTIF(D$30:E$39,"No")+COUNTIF(D$30:E$39,"Unknown")+COUNTIF(D$30:E$39,"Not declaring")</f>
        <v>5</v>
      </c>
      <c r="Q41" s="38" t="str">
        <f>IF(P41=AA23,"","(*)")</f>
        <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3">
      <c r="A43" s="34"/>
      <c r="B43" s="298" t="str">
        <f t="shared" si="37"/>
        <v>Graphite</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3">
      <c r="A44" s="34"/>
      <c r="B44" s="298" t="str">
        <f t="shared" si="37"/>
        <v>Lithium</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3">
      <c r="A45" s="34"/>
      <c r="B45" s="298" t="str">
        <f t="shared" si="37"/>
        <v>Mica</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Nickel</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17" t="str">
        <f ca="1">D29</f>
        <v>Answer</v>
      </c>
      <c r="E53" s="417"/>
      <c r="F53" s="14"/>
      <c r="G53" s="37" t="str">
        <f ca="1">G29</f>
        <v>Comments</v>
      </c>
      <c r="H53" s="421"/>
      <c r="I53" s="421"/>
      <c r="J53" s="421"/>
      <c r="K53" s="29"/>
      <c r="L53" s="98" t="s">
        <v>18</v>
      </c>
      <c r="P53" s="38">
        <f>COUNTIF(D$30:E$39,"No")+COUNTIF(D$30:E$39,"Unknown")+COUNTIF(D$30:E$39,"Not declaring")+COUNTIF(D$42:E$51,"No")+COUNTIF(D$42:E$51,"Unknown")</f>
        <v>5</v>
      </c>
      <c r="Q53" s="38" t="str">
        <f>IF(P53=AA23,"","(*)")</f>
        <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298" t="str">
        <f>IF(ISERROR(AA$13),"",AA$13&amp;"")&amp;P$55</f>
        <v>Graphite</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 customHeight="1">
      <c r="A56" s="34"/>
      <c r="B56" s="298" t="str">
        <f>IF(ISERROR(AA$14),"",AA$14&amp;"")&amp;P$56</f>
        <v>Lithium</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Mica</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Nickel</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17" t="str">
        <f ca="1">D29</f>
        <v>Answer</v>
      </c>
      <c r="E65" s="417"/>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Graphite</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Lithium</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Mica</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Nickel</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17" t="str">
        <f ca="1">D29</f>
        <v>Answer</v>
      </c>
      <c r="E77" s="417"/>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Graphite</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Lithium</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Mica</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Nickel</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17" t="str">
        <f ca="1">D29</f>
        <v>Answer</v>
      </c>
      <c r="E89" s="417"/>
      <c r="F89" s="14"/>
      <c r="G89" s="37" t="str">
        <f ca="1">G29</f>
        <v>Comments</v>
      </c>
      <c r="H89" s="418"/>
      <c r="I89" s="418"/>
      <c r="J89" s="418"/>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Graphite</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Lithium</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Mica</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Nickel</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17" t="str">
        <f ca="1">D29</f>
        <v>Answer</v>
      </c>
      <c r="E101" s="417"/>
      <c r="F101" s="14"/>
      <c r="G101" s="37" t="str">
        <f ca="1">G29</f>
        <v>Comments</v>
      </c>
      <c r="H101" s="418" t="str">
        <f>IF(Q115="(*)","Click here to enter smelter names","")</f>
        <v/>
      </c>
      <c r="I101" s="418"/>
      <c r="J101" s="41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Graphite</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Lithium</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Mica</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Nickel</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6" t="str">
        <f ca="1">OFFSET(L!$C$1,MATCH("Declaration"&amp;ADDRESS(ROW(),COLUMN(),4),L!$A:$A,0)-1,SL,,)</f>
        <v>Answer the Following Questions at a Company Level</v>
      </c>
      <c r="C113" s="416"/>
      <c r="D113" s="416"/>
      <c r="E113" s="416"/>
      <c r="F113" s="416"/>
      <c r="G113" s="416"/>
      <c r="H113" s="416"/>
      <c r="I113" s="416"/>
      <c r="J113" s="416"/>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25</v>
      </c>
      <c r="E117" s="405"/>
      <c r="F117" s="49"/>
      <c r="G117" s="482" t="s">
        <v>20361</v>
      </c>
      <c r="H117" s="481"/>
      <c r="I117" s="481"/>
      <c r="J117" s="480"/>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4"/>
      <c r="E119" s="414"/>
      <c r="F119" s="231"/>
      <c r="G119" s="415"/>
      <c r="H119" s="415"/>
      <c r="I119" s="415"/>
      <c r="J119" s="41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Graphite</v>
      </c>
      <c r="C121" s="292"/>
      <c r="D121" s="404"/>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Lithium</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Mica</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Nickel</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D16:J16"/>
    <mergeCell ref="G117:J117"/>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3CAE9943-4B2B-4CA8-B625-DD89655C7B7E}"/>
    <hyperlink ref="D24" r:id="rId2" xr:uid="{98D6B9C1-44D3-4E89-8EF5-E75E261737D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1" t="str">
        <f ca="1">OFFSET(L!$C$1,MATCH("Smelter List"&amp;ADDRESS(ROW(),COLUMN(),4),L!$A:$A,0)-1,SL,,)</f>
        <v>Link to "RMAP Conformant Smelter List"</v>
      </c>
      <c r="K2" s="462"/>
      <c r="L2" s="462"/>
      <c r="M2" s="462"/>
      <c r="N2" s="462"/>
      <c r="O2" s="462"/>
      <c r="P2" s="161"/>
      <c r="Q2" s="162"/>
      <c r="R2" s="163"/>
      <c r="S2" s="163"/>
      <c r="T2" s="163"/>
      <c r="AB2" s="310"/>
      <c r="AH2" s="129" t="s">
        <v>25</v>
      </c>
    </row>
    <row r="3" spans="1:34" s="16" customFormat="1" ht="249.65" customHeight="1">
      <c r="A3" s="200"/>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3"/>
      <c r="D3" s="463"/>
      <c r="E3" s="463"/>
      <c r="F3" s="164"/>
      <c r="G3" s="464" t="str">
        <f ca="1">OFFSET(L!$C$1,MATCH("General"&amp;"Cpy",L!$A:$A,0)-1,SL,,)</f>
        <v>© 2026 Responsible Minerals Initiative. All rights reserved.</v>
      </c>
      <c r="H3" s="465"/>
      <c r="I3" s="466"/>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B32" sqref="B32"/>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To ensure all required fields have been populated before submitting to your customers review form for any line items highlighted in red</v>
      </c>
      <c r="B1" s="467"/>
      <c r="C1" s="467"/>
      <c r="D1" s="107" t="str">
        <f ca="1">OFFSET(L!$C$1,MATCH("Checker"&amp;ADDRESS(ROW(),COLUMN(),4),L!$A:$A,0)-1,SL,,)</f>
        <v>Required fields remaining to be completed</v>
      </c>
      <c r="E1" s="16" t="s">
        <v>18</v>
      </c>
    </row>
    <row r="2" spans="1:10" ht="1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Control Concepts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t="str">
        <f>Declaration!D10</f>
        <v>All products manufactured by Control Concepts Inc. U.S.A.</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Cory Watkins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cwatkins@ccipower.com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(952) 474-6200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Cory Watkins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cwatkins@ccipower.com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46140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Graphite(*)</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Lithium(*)</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Mica(*)</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Nickel(*)</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 xml:space="preserve">2) Does any of the specified mineral/metal remain in the product(s)? </v>
      </c>
      <c r="B27" s="81"/>
      <c r="C27" s="81"/>
      <c r="D27" s="85"/>
      <c r="E27" s="16" t="s">
        <v>15</v>
      </c>
      <c r="F27" s="82"/>
      <c r="J27" s="131"/>
    </row>
    <row r="28" spans="1:10" ht="41">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Graphite</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Lithium</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Mica</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Nickel</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Graphite</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Lithium</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Mica</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Nickel</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Graphite</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Lithium</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Mica</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Nickel</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Graphite</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Lithium</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Mica</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Nickel</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Graphite</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Lithium</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Mica</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Nickel</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Graphite</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Lithium</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Mica</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Nickel</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 xml:space="preserve">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0</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https://ccipower.com/how-contact-us/conflict-minerals-statement</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Graphite</v>
      </c>
      <c r="B99" s="78">
        <f>Declaration!D121</f>
        <v>0</v>
      </c>
      <c r="C99" s="135" t="str">
        <f t="shared" ca="1" si="44"/>
        <v>Complete</v>
      </c>
      <c r="D99" s="319" t="str">
        <f>IF(H99=1,"Click here to answer question (C)","")</f>
        <v/>
      </c>
      <c r="E99" s="16"/>
      <c r="F99" s="83">
        <f t="shared" ref="F99:F103" si="45">F40</f>
        <v>0</v>
      </c>
      <c r="G99" s="61">
        <f t="shared" si="14"/>
        <v>1</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Lithium</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Mica</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Nickel</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0</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0</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 xml:space="preserve">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0</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 xml:space="preserve">G. Does your review process include corrective action management? </v>
      </c>
      <c r="B111" s="78" t="str">
        <f>Declaration!D137</f>
        <v>Yes</v>
      </c>
      <c r="C111" s="135" t="str">
        <f t="shared" ca="1" si="44"/>
        <v>Complete</v>
      </c>
      <c r="D111" s="319" t="str">
        <f>IF(H111=1,"Click here to answer question (G)","")</f>
        <v/>
      </c>
      <c r="E111" s="16" t="s">
        <v>15</v>
      </c>
      <c r="F111" s="83">
        <f t="shared" si="43"/>
        <v>0</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Graphite</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Lithium</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Mica</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Nickel</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68" t="str">
        <f ca="1">OFFSET(L!$C$1,MATCH("Mine List"&amp;ADDRESS(ROW(),COLUMN(),4),L!$A:$A,0)-1,SL,,)</f>
        <v>TO BEGIN:</v>
      </c>
      <c r="C2" s="468" t="s">
        <v>18593</v>
      </c>
      <c r="D2" s="468" t="s">
        <v>18593</v>
      </c>
      <c r="E2" s="324"/>
      <c r="F2" s="324"/>
      <c r="G2" s="325"/>
      <c r="H2" s="469"/>
      <c r="I2" s="470"/>
      <c r="J2" s="470"/>
      <c r="K2" s="470"/>
      <c r="L2" s="470"/>
      <c r="M2" s="470"/>
      <c r="N2" s="326"/>
      <c r="O2" s="326"/>
    </row>
    <row r="3" spans="1:19" s="322" customFormat="1" ht="94" customHeight="1" thickBot="1">
      <c r="A3" s="358"/>
      <c r="B3" s="471"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1" t="s">
        <v>18593</v>
      </c>
      <c r="D3" s="471" t="s">
        <v>18593</v>
      </c>
      <c r="E3" s="472" t="str">
        <f ca="1">OFFSET(L!$C$1,MATCH("General"&amp;"Cpy",L!$A:$A,0)-1,SL,,)</f>
        <v>© 2026 Responsible Minerals Initiative. All rights reserved.</v>
      </c>
      <c r="F3" s="472"/>
      <c r="G3" s="473"/>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5" t="str">
        <f ca="1">OFFSET(L!$C$1,MATCH("Product List"&amp;ADDRESS(ROW(),COLUMN(),4),L!$A:$A,0)-1,SL,,)</f>
        <v>Completion required only if reporting level "Product (or List of Products)" selected on the 'Declaration' worksheet.</v>
      </c>
      <c r="B1" s="476"/>
      <c r="C1" s="476"/>
      <c r="D1" s="476"/>
      <c r="E1" s="476"/>
      <c r="F1" s="476"/>
      <c r="G1" s="106"/>
    </row>
    <row r="2" spans="1:37">
      <c r="A2" s="19"/>
      <c r="B2" s="108"/>
      <c r="C2" s="108"/>
      <c r="D2" s="108"/>
      <c r="E2" s="108"/>
      <c r="F2"/>
      <c r="G2" s="20"/>
    </row>
    <row r="3" spans="1:37">
      <c r="A3" s="19"/>
      <c r="B3" s="108"/>
      <c r="C3" s="108"/>
      <c r="D3" s="108"/>
      <c r="E3" s="108"/>
      <c r="F3" s="108"/>
      <c r="G3" s="20"/>
    </row>
    <row r="4" spans="1:37" ht="15.75" customHeight="1">
      <c r="A4" s="19"/>
      <c r="B4" s="474" t="s">
        <v>47</v>
      </c>
      <c r="C4" s="474"/>
      <c r="D4" s="474"/>
      <c r="E4" s="474"/>
      <c r="F4" s="474"/>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77" t="str">
        <f ca="1">OFFSET(L!$C$1,MATCH("General"&amp;"Cpy",L!$A:$A,0)-1,SL,,)</f>
        <v>© 2026 Responsible Minerals Initiative. All rights reserved.</v>
      </c>
      <c r="C1001" s="477"/>
      <c r="D1001" s="477"/>
      <c r="E1001" s="477"/>
      <c r="F1001" s="477"/>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Cory Watkins</cp:lastModifiedBy>
  <cp:revision/>
  <dcterms:created xsi:type="dcterms:W3CDTF">2010-06-21T21:00:23Z</dcterms:created>
  <dcterms:modified xsi:type="dcterms:W3CDTF">2026-04-28T20:02:24Z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